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Documents\00_Audited FS and SET report\SETLINK SUBMIT_2021-Q1\"/>
    </mc:Choice>
  </mc:AlternateContent>
  <xr:revisionPtr revIDLastSave="0" documentId="8_{616D3630-28E3-4BC8-920E-168212A34B2A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BS" sheetId="6" r:id="rId1"/>
    <sheet name="PL&amp;CF" sheetId="5" r:id="rId2"/>
    <sheet name="CE" sheetId="2" r:id="rId3"/>
  </sheets>
  <definedNames>
    <definedName name="_xlnm._FilterDatabase" localSheetId="1" hidden="1">'PL&amp;CF'!$A$82:$A$84</definedName>
    <definedName name="_xlnm.Print_Area" localSheetId="0">BS!$A$1:$G$66</definedName>
    <definedName name="_xlnm.Print_Area" localSheetId="1">'PL&amp;CF'!$A$1:$F$92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5" l="1"/>
  <c r="F74" i="5"/>
  <c r="F77" i="5" l="1"/>
  <c r="F16" i="5"/>
  <c r="F22" i="6" l="1"/>
  <c r="D22" i="6"/>
  <c r="D77" i="5" l="1"/>
  <c r="G16" i="2" l="1"/>
  <c r="E16" i="2"/>
  <c r="C16" i="2"/>
  <c r="D42" i="6" l="1"/>
  <c r="D47" i="6" s="1"/>
  <c r="D46" i="6" l="1"/>
  <c r="F57" i="6" l="1"/>
  <c r="F56" i="6"/>
  <c r="D11" i="5" l="1"/>
  <c r="F11" i="5"/>
  <c r="D16" i="5"/>
  <c r="F17" i="5" l="1"/>
  <c r="F19" i="5" s="1"/>
  <c r="F21" i="5" s="1"/>
  <c r="F23" i="5" s="1"/>
  <c r="F26" i="5" s="1"/>
  <c r="D17" i="5"/>
  <c r="D19" i="5" s="1"/>
  <c r="D36" i="5" s="1"/>
  <c r="D49" i="5" s="1"/>
  <c r="I12" i="2"/>
  <c r="F58" i="6"/>
  <c r="F46" i="6"/>
  <c r="F42" i="6"/>
  <c r="F16" i="6"/>
  <c r="D16" i="6"/>
  <c r="D58" i="5" l="1"/>
  <c r="D61" i="5" s="1"/>
  <c r="D78" i="5" s="1"/>
  <c r="D80" i="5" s="1"/>
  <c r="F23" i="6"/>
  <c r="F36" i="5"/>
  <c r="F49" i="5" s="1"/>
  <c r="F58" i="5" s="1"/>
  <c r="F61" i="5" s="1"/>
  <c r="F78" i="5" s="1"/>
  <c r="D21" i="5"/>
  <c r="F47" i="6"/>
  <c r="F59" i="6" s="1"/>
  <c r="D23" i="6"/>
  <c r="D23" i="5" l="1"/>
  <c r="F80" i="5"/>
  <c r="F60" i="6"/>
  <c r="K10" i="2"/>
  <c r="I15" i="2" l="1"/>
  <c r="I16" i="2" s="1"/>
  <c r="D57" i="6" s="1"/>
  <c r="D26" i="5"/>
  <c r="K11" i="2"/>
  <c r="K15" i="2" l="1"/>
  <c r="K14" i="2"/>
  <c r="K16" i="2" l="1"/>
  <c r="D54" i="6"/>
  <c r="D53" i="6"/>
  <c r="D56" i="6"/>
  <c r="H12" i="2" l="1"/>
  <c r="E12" i="2"/>
  <c r="C12" i="2"/>
  <c r="D58" i="6" l="1"/>
  <c r="D59" i="6" s="1"/>
  <c r="D60" i="6" s="1"/>
  <c r="G12" i="2"/>
  <c r="K12" i="2" l="1"/>
</calcChain>
</file>

<file path=xl/sharedStrings.xml><?xml version="1.0" encoding="utf-8"?>
<sst xmlns="http://schemas.openxmlformats.org/spreadsheetml/2006/main" count="169" uniqueCount="135">
  <si>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</si>
  <si>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</si>
  <si>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</si>
  <si>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</si>
  <si>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</si>
  <si>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</si>
  <si>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</si>
  <si>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</si>
  <si>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</si>
  <si>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</si>
  <si>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</si>
  <si>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</si>
  <si>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</si>
  <si>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</si>
  <si>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</si>
  <si>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</si>
  <si>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</si>
  <si>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</si>
  <si>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</si>
  <si>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</si>
  <si>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</si>
  <si>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</si>
  <si>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</si>
  <si>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</si>
  <si>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</si>
  <si>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</si>
  <si>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</si>
  <si>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</si>
  <si>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</si>
  <si>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</si>
  <si>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</si>
  <si>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</si>
  <si>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</si>
  <si>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</si>
  <si>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</si>
  <si>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</si>
  <si>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</si>
  <si>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</si>
  <si>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</si>
  <si>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</si>
  <si>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</si>
  <si>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</si>
  <si>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</si>
  <si>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</si>
  <si>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</si>
  <si>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</si>
  <si>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</si>
  <si>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</si>
  <si>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</si>
  <si>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</si>
  <si>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</si>
  <si>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</si>
  <si>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</si>
  <si>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</si>
  <si>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</si>
  <si>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</si>
  <si>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</si>
  <si>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</si>
  <si>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</si>
  <si>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</si>
  <si>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</si>
  <si>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</si>
  <si>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</si>
  <si>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</si>
  <si>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</si>
  <si>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</si>
  <si>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</si>
  <si>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</si>
  <si>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</si>
  <si>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</si>
  <si>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</si>
  <si>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</si>
  <si>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</si>
  <si>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</si>
  <si>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</si>
  <si>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</si>
  <si>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</si>
  <si>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</si>
  <si>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</si>
  <si>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</si>
  <si>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</si>
  <si>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</si>
  <si>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</si>
  <si>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ต้นทุนขายและบริการ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</si>
  <si>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</si>
  <si>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</si>
  <si>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</si>
  <si>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</si>
  <si>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เงินสดสุทธิใช้ไปในกิจกรรมลงทุน</t>
  </si>
  <si>
    <t>ค่าใช้จ่ายในการขายและจัดจำหน่าย</t>
  </si>
  <si>
    <t>กระแสเงินสดจาก (ใช้ไปใน) กิจกรรมลงทุน</t>
  </si>
  <si>
    <t>กระแสเงินสดจาก (ใช้ไปใน) กิจกรรมดำเนินงาน</t>
  </si>
  <si>
    <t>เงินสดรับจากการจำหน่ายเครื่องจักรและอุปกรณ์</t>
  </si>
  <si>
    <t>รายได้จากการขายและบริการ</t>
  </si>
  <si>
    <t>ยอดคงเหลือ ณ วันที่ 1 มกราคม 2563</t>
  </si>
  <si>
    <t>ยอดคงเหลือ ณ วันที่ 31 มีนาคม 2563</t>
  </si>
  <si>
    <t>ภาษีเงินได้ค้างจ่าย</t>
  </si>
  <si>
    <t>ส่วนของหนี้สินตามสัญญาเช่าที่ถึงกำหนดชำระภายในหนึ่งปี</t>
  </si>
  <si>
    <t>ต้นทุนทางการเงิน</t>
  </si>
  <si>
    <t>ปรับปรุงอาคารและซื้อเครื่องจักรและอุปกรณ์</t>
  </si>
  <si>
    <t>เงินสดรับจากดอกเบี้ย</t>
  </si>
  <si>
    <t>ทุนที่ออก</t>
  </si>
  <si>
    <t>หนี้สินตามสัญญาเช่า - สุทธิจากส่วนที่ถึงกำหนดชำระภายในหนึ่งปี</t>
  </si>
  <si>
    <t>ชำระหนี้สินตามสัญญาเช่า</t>
  </si>
  <si>
    <t>รายการที่ไม่ใช่เงินสด</t>
  </si>
  <si>
    <t>กำไรจากการดำเนินงานก่อนการเปลี่ยนแปลงในสินทรัพย์</t>
  </si>
  <si>
    <t>กระแสเงินสดใช้ไปในกิจกรรมจัดหาเงิน</t>
  </si>
  <si>
    <t xml:space="preserve">   รายการปรับลดสินค้าคงเหลือเป็นมูลค่าสุทธิที่จะได้รับ</t>
  </si>
  <si>
    <t>สินทรัพย์ทางการเงินไม่หมุนเวียนอื่น</t>
  </si>
  <si>
    <t>สำหรับงวดสามเดือนสิ้นสุดวันที่ 31 มีนาคม 2564</t>
  </si>
  <si>
    <t>ยอดคงเหลือ ณ วันที่ 1 มกราคม 2564</t>
  </si>
  <si>
    <t>ยอดคงเหลือ ณ วันที่ 31 มีนาคม 2564</t>
  </si>
  <si>
    <t>หนี้สินทางการเงินหมุนเวียนอื่น - สัญญาซื้อขายเงินตราต่างประเทศ</t>
  </si>
  <si>
    <t xml:space="preserve">   ล่วงหน้า</t>
  </si>
  <si>
    <t>31 มีนาคม 2564</t>
  </si>
  <si>
    <t>31 ธันวาคม 2563</t>
  </si>
  <si>
    <t>ณ วันที่ 31 มีนาคม 2564</t>
  </si>
  <si>
    <t>กำไรจากการดำเนินงาน</t>
  </si>
  <si>
    <t>กำไรก่อนภาษีเงินได้</t>
  </si>
  <si>
    <t>ค่าใช้จ่ายภาษีเงินได้</t>
  </si>
  <si>
    <t>กำไรสำหรับงวด</t>
  </si>
  <si>
    <t>กำไรต่อหุ้นขั้นพื้นฐาน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</si>
  <si>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</si>
  <si>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</si>
  <si>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โอนกลับค่าเผื่อผลขาดทุนด้านเครดิตที่คาดว่าจะเกิดขึ้น</t>
  </si>
  <si>
    <t xml:space="preserve">   (กำไร) ขาดทุนจากการจำหน่ายเครื่องจักรและอุปกรณ์</t>
  </si>
  <si>
    <t xml:space="preserve">   กำไรจากอัตราแลกเปลี่ยนที่ยังไม่เกิดขึ้นจริง</t>
  </si>
  <si>
    <t>เงินสดจากกิจกรรมดำเนินงาน</t>
  </si>
  <si>
    <t>เงินสดสุทธิจากกิจกรรมดำเนินงาน</t>
  </si>
  <si>
    <t>เงินสดและรายการเทียบเท่าเงินสดเพิ่มขึ้นสุทธิ</t>
  </si>
  <si>
    <t>สินทรัพย์หมุนเวียนอื่น</t>
  </si>
  <si>
    <t>สินทรัพย์ทางการเงินหมุนเวียนอื่น - เงินฝากประจำ</t>
  </si>
  <si>
    <t xml:space="preserve">   จ่ายผลประโยชน์ระยะยาวของพนักงาน</t>
  </si>
  <si>
    <t xml:space="preserve">   ขาดทุนจากการปรับมูลค่ายุติธรรมของสัญญาซื้อขายเงินตราต่างประเทศล่วงหน้า</t>
  </si>
  <si>
    <t xml:space="preserve">   เจ้าหนี้จากการซื้อเครื่องจักรและอุปกรณ์เพิ่มขึ้น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</si>
</sst>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</numFmts>
  <fonts count="2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15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15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19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4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1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52" borderId="0" applyNumberFormat="0" applyBorder="0" applyAlignment="0" applyProtection="0"/>
    <xf numFmtId="0" fontId="74" fillId="5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1" fillId="5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5" borderId="0" applyNumberFormat="0" applyBorder="0" applyAlignment="0" applyProtection="0"/>
    <xf numFmtId="0" fontId="80" fillId="58" borderId="0" applyNumberFormat="0" applyBorder="0" applyAlignment="0" applyProtection="0"/>
    <xf numFmtId="0" fontId="81" fillId="56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1" fillId="56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9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0" fillId="55" borderId="0" applyNumberFormat="0" applyBorder="0" applyAlignment="0" applyProtection="0"/>
    <xf numFmtId="0" fontId="80" fillId="60" borderId="0" applyNumberFormat="0" applyBorder="0" applyAlignment="0" applyProtection="0"/>
    <xf numFmtId="0" fontId="81" fillId="6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4" fontId="82" fillId="61" borderId="20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8" fillId="35" borderId="21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4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7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8" fillId="0" borderId="23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2" borderId="22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4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0" fontId="109" fillId="65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5" applyNumberFormat="0" applyFill="0" applyBorder="0" applyAlignment="0" applyProtection="0">
      <protection locked="0"/>
    </xf>
    <xf numFmtId="0" fontId="116" fillId="0" borderId="19" applyNumberFormat="0" applyFill="0" applyAlignment="0" applyProtection="0"/>
    <xf numFmtId="0" fontId="117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9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38" fontId="58" fillId="66" borderId="0" applyNumberFormat="0" applyBorder="0" applyAlignment="0" applyProtection="0"/>
    <xf numFmtId="38" fontId="58" fillId="66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6" applyNumberFormat="0" applyAlignment="0" applyProtection="0">
      <alignment horizontal="left" vertical="center"/>
    </xf>
    <xf numFmtId="0" fontId="127" fillId="0" borderId="26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7" borderId="27">
      <alignment horizontal="center" vertical="center" wrapText="1"/>
    </xf>
    <xf numFmtId="0" fontId="128" fillId="0" borderId="28">
      <alignment horizontal="left" vertical="top"/>
    </xf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25" fillId="0" borderId="29">
      <alignment horizontal="left" vertical="top"/>
    </xf>
    <xf numFmtId="0" fontId="25" fillId="0" borderId="29">
      <alignment horizontal="left" vertical="top"/>
    </xf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30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31" fillId="0" borderId="0">
      <alignment horizontal="left"/>
    </xf>
    <xf numFmtId="0" fontId="128" fillId="0" borderId="29">
      <alignment horizontal="left" vertical="top"/>
    </xf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25" fillId="0" borderId="29">
      <alignment horizontal="left" vertical="top"/>
    </xf>
    <xf numFmtId="0" fontId="25" fillId="0" borderId="29">
      <alignment horizontal="left" vertical="top"/>
    </xf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3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29">
      <alignment horizontal="left" vertical="top"/>
    </xf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7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0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8" borderId="31" applyNumberFormat="0" applyBorder="0" applyAlignment="0" applyProtection="0"/>
    <xf numFmtId="10" fontId="58" fillId="68" borderId="31" applyNumberFormat="0" applyBorder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2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3" fillId="46" borderId="21" applyNumberFormat="0" applyAlignment="0" applyProtection="0"/>
    <xf numFmtId="198" fontId="25" fillId="0" borderId="0" applyFont="0" applyFill="0" applyBorder="0" applyAlignment="0" applyProtection="0"/>
    <xf numFmtId="0" fontId="144" fillId="0" borderId="16" applyNumberFormat="0" applyFill="0" applyAlignment="0" applyProtection="0"/>
    <xf numFmtId="0" fontId="145" fillId="0" borderId="17" applyNumberFormat="0" applyFill="0" applyAlignment="0" applyProtection="0"/>
    <xf numFmtId="0" fontId="146" fillId="0" borderId="18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8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2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25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80" fillId="70" borderId="32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3" borderId="0" applyNumberFormat="0" applyBorder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1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2" fillId="0" borderId="0">
      <alignment horizontal="left"/>
    </xf>
    <xf numFmtId="0" fontId="163" fillId="71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3" applyNumberFormat="0" applyFill="0" applyAlignment="0" applyProtection="0">
      <alignment horizontal="center" vertical="center"/>
    </xf>
    <xf numFmtId="1" fontId="25" fillId="0" borderId="33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4">
      <alignment vertical="center"/>
    </xf>
    <xf numFmtId="4" fontId="169" fillId="69" borderId="35" applyNumberFormat="0" applyProtection="0">
      <alignment vertical="center"/>
    </xf>
    <xf numFmtId="4" fontId="169" fillId="72" borderId="35" applyNumberFormat="0" applyProtection="0">
      <alignment horizontal="left" vertical="center" indent="1"/>
    </xf>
    <xf numFmtId="4" fontId="169" fillId="73" borderId="0" applyNumberFormat="0" applyProtection="0">
      <alignment horizontal="left" vertical="center" indent="1"/>
    </xf>
    <xf numFmtId="4" fontId="24" fillId="74" borderId="35" applyNumberFormat="0" applyProtection="0">
      <alignment horizontal="right" vertical="center"/>
    </xf>
    <xf numFmtId="4" fontId="24" fillId="75" borderId="35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80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81" fillId="35" borderId="15" applyNumberFormat="0" applyAlignment="0" applyProtection="0"/>
    <xf numFmtId="37" fontId="58" fillId="72" borderId="0" applyNumberFormat="0" applyBorder="0" applyAlignment="0" applyProtection="0"/>
    <xf numFmtId="37" fontId="58" fillId="0" borderId="0"/>
    <xf numFmtId="37" fontId="58" fillId="72" borderId="0" applyNumberFormat="0" applyBorder="0" applyAlignment="0" applyProtection="0"/>
    <xf numFmtId="3" fontId="182" fillId="0" borderId="30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2" borderId="22" applyNumberFormat="0" applyAlignment="0" applyProtection="0"/>
    <xf numFmtId="0" fontId="148" fillId="0" borderId="19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3" borderId="0" applyNumberFormat="0" applyBorder="0" applyAlignment="0" applyProtection="0"/>
    <xf numFmtId="0" fontId="161" fillId="35" borderId="15" applyNumberFormat="0" applyAlignment="0" applyProtection="0"/>
    <xf numFmtId="0" fontId="161" fillId="35" borderId="15" applyNumberFormat="0" applyAlignment="0" applyProtection="0"/>
    <xf numFmtId="0" fontId="94" fillId="35" borderId="21" applyNumberFormat="0" applyAlignment="0" applyProtection="0"/>
    <xf numFmtId="0" fontId="94" fillId="35" borderId="21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4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6" borderId="21" applyNumberFormat="0" applyAlignment="0" applyProtection="0"/>
    <xf numFmtId="0" fontId="142" fillId="46" borderId="21" applyNumberFormat="0" applyAlignment="0" applyProtection="0"/>
    <xf numFmtId="0" fontId="152" fillId="69" borderId="0" applyNumberFormat="0" applyBorder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5" fillId="70" borderId="32" applyNumberFormat="0" applyFont="0" applyAlignment="0" applyProtection="0"/>
    <xf numFmtId="0" fontId="68" fillId="70" borderId="32" applyNumberFormat="0" applyFont="0" applyAlignment="0" applyProtection="0"/>
    <xf numFmtId="0" fontId="130" fillId="0" borderId="16" applyNumberFormat="0" applyFill="0" applyAlignment="0" applyProtection="0"/>
    <xf numFmtId="0" fontId="133" fillId="0" borderId="17" applyNumberFormat="0" applyFill="0" applyAlignment="0" applyProtection="0"/>
    <xf numFmtId="0" fontId="137" fillId="0" borderId="18" applyNumberFormat="0" applyFill="0" applyAlignment="0" applyProtection="0"/>
    <xf numFmtId="0" fontId="137" fillId="0" borderId="0" applyNumberFormat="0" applyFill="0" applyBorder="0" applyAlignment="0" applyProtection="0"/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1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70" borderId="32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9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2" borderId="22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19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5" fillId="46" borderId="21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9" borderId="0" applyNumberFormat="0" applyBorder="0" applyAlignment="0" applyProtection="0">
      <alignment vertical="center"/>
    </xf>
    <xf numFmtId="0" fontId="34" fillId="0" borderId="0"/>
    <xf numFmtId="0" fontId="195" fillId="70" borderId="32" applyNumberFormat="0" applyFont="0" applyAlignment="0" applyProtection="0">
      <alignment vertical="center"/>
    </xf>
    <xf numFmtId="0" fontId="25" fillId="35" borderId="15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6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3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2" borderId="22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6" applyNumberFormat="0" applyFill="0" applyAlignment="0" applyProtection="0">
      <alignment vertical="center"/>
    </xf>
    <xf numFmtId="0" fontId="211" fillId="0" borderId="17" applyNumberFormat="0" applyFill="0" applyAlignment="0" applyProtection="0">
      <alignment vertical="center"/>
    </xf>
    <xf numFmtId="0" fontId="212" fillId="0" borderId="18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2" borderId="22" applyNumberFormat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55" fillId="70" borderId="3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5" borderId="21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1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17" fillId="46" borderId="21" applyNumberFormat="0" applyAlignment="0" applyProtection="0">
      <alignment vertical="center"/>
    </xf>
    <xf numFmtId="0" fontId="218" fillId="35" borderId="15" applyNumberFormat="0" applyAlignment="0" applyProtection="0">
      <alignment vertical="center"/>
    </xf>
    <xf numFmtId="0" fontId="25" fillId="46" borderId="21" applyNumberFormat="0" applyAlignment="0" applyProtection="0">
      <alignment vertical="center"/>
    </xf>
    <xf numFmtId="0" fontId="25" fillId="35" borderId="15" applyNumberFormat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6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9" applyNumberFormat="0" applyAlignment="0" applyProtection="0"/>
    <xf numFmtId="0" fontId="19" fillId="8" borderId="12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9" applyNumberFormat="0" applyAlignment="0" applyProtection="0"/>
    <xf numFmtId="0" fontId="18" fillId="0" borderId="11" applyNumberFormat="0" applyFill="0" applyAlignment="0" applyProtection="0"/>
    <xf numFmtId="0" fontId="14" fillId="5" borderId="0" applyNumberFormat="0" applyBorder="0" applyAlignment="0" applyProtection="0"/>
    <xf numFmtId="0" fontId="80" fillId="9" borderId="13" applyNumberFormat="0" applyFont="0" applyAlignment="0" applyProtection="0"/>
    <xf numFmtId="0" fontId="16" fillId="7" borderId="10" applyNumberFormat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1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1">
    <xf numFmtId="0" fontId="0" fillId="0" borderId="0" xfId="0"/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horizontal="center" vertical="top"/>
    </xf>
    <xf numFmtId="41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vertical="top"/>
    </xf>
    <xf numFmtId="41" fontId="3" fillId="0" borderId="3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2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64" fontId="3" fillId="0" borderId="0" xfId="0" quotePrefix="1" applyNumberFormat="1" applyFont="1" applyFill="1" applyAlignment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2" xfId="0" applyNumberFormat="1" applyFont="1" applyFill="1" applyBorder="1" applyAlignment="1">
      <alignment horizontal="center" vertical="top"/>
    </xf>
    <xf numFmtId="41" fontId="3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Alignment="1">
      <alignment horizontal="center" vertical="top"/>
    </xf>
    <xf numFmtId="0" fontId="3" fillId="0" borderId="5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41" fontId="3" fillId="0" borderId="4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49" fontId="4" fillId="0" borderId="0" xfId="0" quotePrefix="1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right" vertical="top"/>
    </xf>
    <xf numFmtId="41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vertical="top"/>
    </xf>
    <xf numFmtId="43" fontId="3" fillId="0" borderId="4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1" fontId="3" fillId="0" borderId="0" xfId="1" quotePrefix="1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Continuous" vertical="top"/>
    </xf>
    <xf numFmtId="164" fontId="3" fillId="0" borderId="0" xfId="1" applyNumberFormat="1" applyFont="1" applyBorder="1" applyAlignment="1">
      <alignment vertical="top"/>
    </xf>
    <xf numFmtId="41" fontId="3" fillId="0" borderId="0" xfId="1" applyNumberFormat="1" applyFont="1" applyBorder="1" applyAlignment="1">
      <alignment vertical="top"/>
    </xf>
    <xf numFmtId="41" fontId="3" fillId="0" borderId="0" xfId="0" applyNumberFormat="1" applyFont="1" applyFill="1" applyAlignment="1">
      <alignment vertical="top"/>
    </xf>
    <xf numFmtId="41" fontId="3" fillId="0" borderId="0" xfId="4113" applyNumberFormat="1" applyFont="1" applyFill="1" applyAlignment="1">
      <alignment horizontal="center" vertical="top"/>
    </xf>
    <xf numFmtId="41" fontId="3" fillId="0" borderId="2" xfId="0" applyNumberFormat="1" applyFont="1" applyFill="1" applyBorder="1" applyAlignment="1">
      <alignment horizontal="right" vertical="top"/>
    </xf>
    <xf numFmtId="41" fontId="3" fillId="0" borderId="1" xfId="0" applyNumberFormat="1" applyFont="1" applyFill="1" applyBorder="1" applyAlignment="1">
      <alignment horizontal="right" vertical="top"/>
    </xf>
    <xf numFmtId="41" fontId="3" fillId="0" borderId="3" xfId="0" applyNumberFormat="1" applyFont="1" applyFill="1" applyBorder="1" applyAlignment="1">
      <alignment horizontal="right" vertical="top"/>
    </xf>
    <xf numFmtId="41" fontId="3" fillId="0" borderId="4" xfId="0" applyNumberFormat="1" applyFont="1" applyFill="1" applyBorder="1" applyAlignment="1">
      <alignment horizontal="right" vertical="top"/>
    </xf>
    <xf numFmtId="41" fontId="3" fillId="2" borderId="0" xfId="0" applyNumberFormat="1" applyFont="1" applyFill="1" applyAlignment="1">
      <alignment horizontal="right" vertical="top"/>
    </xf>
    <xf numFmtId="10" fontId="3" fillId="0" borderId="0" xfId="4114" applyNumberFormat="1" applyFont="1" applyFill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41" fontId="3" fillId="2" borderId="1" xfId="0" applyNumberFormat="1" applyFont="1" applyFill="1" applyBorder="1" applyAlignment="1">
      <alignment horizontal="right" vertical="top"/>
    </xf>
    <xf numFmtId="43" fontId="3" fillId="0" borderId="0" xfId="4113" applyFont="1" applyFill="1" applyAlignment="1">
      <alignment horizontal="right" vertical="top"/>
    </xf>
    <xf numFmtId="37" fontId="2" fillId="0" borderId="0" xfId="1" quotePrefix="1" applyNumberFormat="1" applyFont="1" applyAlignment="1">
      <alignment horizontal="left" vertical="top"/>
    </xf>
    <xf numFmtId="37" fontId="2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3" fillId="0" borderId="1" xfId="1" applyNumberFormat="1" applyFont="1" applyBorder="1" applyAlignment="1">
      <alignment horizontal="center" vertical="top"/>
    </xf>
  </cellXfs>
  <cellStyles count="4115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1" xfId="3064" xr:uid="{00000000-0005-0000-0000-0000120C0000}"/>
    <cellStyle name="Comma 11 2" xfId="3065" xr:uid="{00000000-0005-0000-0000-0000130C0000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3" xfId="3069" xr:uid="{00000000-0005-0000-0000-0000170C0000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3" xfId="3113" xr:uid="{00000000-0005-0000-0000-0000470C0000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3" xfId="4106" xr:uid="{00000000-0005-0000-0000-0000DF0C0000}"/>
    <cellStyle name="Comma 54" xfId="4091" xr:uid="{00000000-0005-0000-0000-0000E00C0000}"/>
    <cellStyle name="Comma 55" xfId="4105" xr:uid="{00000000-0005-0000-0000-0000E10C0000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9" xfId="3240" xr:uid="{00000000-0005-0000-0000-0000FD0C0000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2" xfId="3461" xr:uid="{00000000-0005-0000-0000-0000ED0D0000}"/>
    <cellStyle name="Normal 12 2" xfId="4024" xr:uid="{00000000-0005-0000-0000-0000EE0D0000}"/>
    <cellStyle name="Normal 13" xfId="3462" xr:uid="{00000000-0005-0000-0000-0000EF0D0000}"/>
    <cellStyle name="Normal 14" xfId="3463" xr:uid="{00000000-0005-0000-0000-0000F00D0000}"/>
    <cellStyle name="Normal 15" xfId="3464" xr:uid="{00000000-0005-0000-0000-0000F10D0000}"/>
    <cellStyle name="Normal 16" xfId="3465" xr:uid="{00000000-0005-0000-0000-0000F20D0000}"/>
    <cellStyle name="Normal 17" xfId="3466" xr:uid="{00000000-0005-0000-0000-0000F30D0000}"/>
    <cellStyle name="Normal 18" xfId="3467" xr:uid="{00000000-0005-0000-0000-0000F40D0000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3" xfId="3535" xr:uid="{00000000-0005-0000-0000-0000440E0000}"/>
    <cellStyle name="Normal 3 4" xfId="3536" xr:uid="{00000000-0005-0000-0000-0000450E0000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3" xfId="3541" xr:uid="{00000000-0005-0000-0000-00004C0E0000}"/>
    <cellStyle name="Normal 4 3 2" xfId="4018" xr:uid="{00000000-0005-0000-0000-00004D0E0000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_1) Export 2009BUDGET_23Sep08_10 am" xfId="3544" xr:uid="{00000000-0005-0000-0000-0000520E0000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3" xfId="3547" xr:uid="{00000000-0005-0000-0000-00005B0E0000}"/>
    <cellStyle name="Normal 5 4" xfId="3936" xr:uid="{00000000-0005-0000-0000-00005C0E0000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" xfId="4114" builtinId="5"/>
    <cellStyle name="Percent (0)" xfId="3587" xr:uid="{00000000-0005-0000-0000-0000B90E0000}"/>
    <cellStyle name="Percent [0]" xfId="3588" xr:uid="{00000000-0005-0000-0000-0000BA0E0000}"/>
    <cellStyle name="Percent [00]" xfId="3589" xr:uid="{00000000-0005-0000-0000-0000BB0E0000}"/>
    <cellStyle name="Percent [2]" xfId="3590" xr:uid="{00000000-0005-0000-0000-0000BC0E0000}"/>
    <cellStyle name="Percent [2] 2" xfId="3591" xr:uid="{00000000-0005-0000-0000-0000BD0E0000}"/>
    <cellStyle name="Percent +/-" xfId="3592" xr:uid="{00000000-0005-0000-0000-0000BE0E0000}"/>
    <cellStyle name="Percent 10" xfId="3593" xr:uid="{00000000-0005-0000-0000-0000BF0E0000}"/>
    <cellStyle name="Percent 11" xfId="3594" xr:uid="{00000000-0005-0000-0000-0000C00E0000}"/>
    <cellStyle name="Percent 12" xfId="3595" xr:uid="{00000000-0005-0000-0000-0000C10E0000}"/>
    <cellStyle name="Percent 13" xfId="3596" xr:uid="{00000000-0005-0000-0000-0000C20E0000}"/>
    <cellStyle name="Percent 14" xfId="3597" xr:uid="{00000000-0005-0000-0000-0000C30E0000}"/>
    <cellStyle name="Percent 15" xfId="3598" xr:uid="{00000000-0005-0000-0000-0000C40E0000}"/>
    <cellStyle name="Percent 16" xfId="3599" xr:uid="{00000000-0005-0000-0000-0000C50E0000}"/>
    <cellStyle name="Percent 17" xfId="3600" xr:uid="{00000000-0005-0000-0000-0000C60E0000}"/>
    <cellStyle name="Percent 18" xfId="3601" xr:uid="{00000000-0005-0000-0000-0000C70E0000}"/>
    <cellStyle name="Percent 2" xfId="3602" xr:uid="{00000000-0005-0000-0000-0000C80E0000}"/>
    <cellStyle name="Percent 2 10" xfId="3603" xr:uid="{00000000-0005-0000-0000-0000C90E0000}"/>
    <cellStyle name="Percent 2 11" xfId="3604" xr:uid="{00000000-0005-0000-0000-0000CA0E0000}"/>
    <cellStyle name="Percent 2 12" xfId="3605" xr:uid="{00000000-0005-0000-0000-0000CB0E0000}"/>
    <cellStyle name="Percent 2 13" xfId="3606" xr:uid="{00000000-0005-0000-0000-0000CC0E0000}"/>
    <cellStyle name="Percent 2 14" xfId="3607" xr:uid="{00000000-0005-0000-0000-0000CD0E0000}"/>
    <cellStyle name="Percent 2 2" xfId="3608" xr:uid="{00000000-0005-0000-0000-0000CE0E0000}"/>
    <cellStyle name="Percent 2 2 2" xfId="3993" xr:uid="{00000000-0005-0000-0000-0000CF0E0000}"/>
    <cellStyle name="Percent 2 3" xfId="3609" xr:uid="{00000000-0005-0000-0000-0000D00E0000}"/>
    <cellStyle name="Percent 2 3 2" xfId="4005" xr:uid="{00000000-0005-0000-0000-0000D10E0000}"/>
    <cellStyle name="Percent 2 4" xfId="3610" xr:uid="{00000000-0005-0000-0000-0000D20E0000}"/>
    <cellStyle name="Percent 2 5" xfId="3611" xr:uid="{00000000-0005-0000-0000-0000D30E0000}"/>
    <cellStyle name="Percent 2 6" xfId="3612" xr:uid="{00000000-0005-0000-0000-0000D40E0000}"/>
    <cellStyle name="Percent 2 7" xfId="3613" xr:uid="{00000000-0005-0000-0000-0000D50E0000}"/>
    <cellStyle name="Percent 2 8" xfId="3614" xr:uid="{00000000-0005-0000-0000-0000D60E0000}"/>
    <cellStyle name="Percent 2 9" xfId="3615" xr:uid="{00000000-0005-0000-0000-0000D70E0000}"/>
    <cellStyle name="Percent 3" xfId="3616" xr:uid="{00000000-0005-0000-0000-0000D80E0000}"/>
    <cellStyle name="Percent 3 2" xfId="3617" xr:uid="{00000000-0005-0000-0000-0000D90E0000}"/>
    <cellStyle name="Percent 3 2 2" xfId="3618" xr:uid="{00000000-0005-0000-0000-0000DA0E0000}"/>
    <cellStyle name="Percent 3 2 3" xfId="4016" xr:uid="{00000000-0005-0000-0000-0000DB0E0000}"/>
    <cellStyle name="Percent 3 3" xfId="3619" xr:uid="{00000000-0005-0000-0000-0000DC0E0000}"/>
    <cellStyle name="Percent 3 3 2" xfId="3994" xr:uid="{00000000-0005-0000-0000-0000DD0E0000}"/>
    <cellStyle name="Percent 3 4" xfId="3620" xr:uid="{00000000-0005-0000-0000-0000DE0E0000}"/>
    <cellStyle name="Percent 3 5" xfId="3621" xr:uid="{00000000-0005-0000-0000-0000DF0E0000}"/>
    <cellStyle name="Percent 3 6" xfId="3622" xr:uid="{00000000-0005-0000-0000-0000E00E0000}"/>
    <cellStyle name="Percent 3 7" xfId="3940" xr:uid="{00000000-0005-0000-0000-0000E10E0000}"/>
    <cellStyle name="Percent 4" xfId="3623" xr:uid="{00000000-0005-0000-0000-0000E20E0000}"/>
    <cellStyle name="Percent 4 2" xfId="3624" xr:uid="{00000000-0005-0000-0000-0000E30E0000}"/>
    <cellStyle name="Percent 4 2 2" xfId="4017" xr:uid="{00000000-0005-0000-0000-0000E40E0000}"/>
    <cellStyle name="Percent 4 3" xfId="3625" xr:uid="{00000000-0005-0000-0000-0000E50E0000}"/>
    <cellStyle name="Percent 4 3 2" xfId="4002" xr:uid="{00000000-0005-0000-0000-0000E60E0000}"/>
    <cellStyle name="Percent 4 4" xfId="3626" xr:uid="{00000000-0005-0000-0000-0000E70E0000}"/>
    <cellStyle name="Percent 4 5" xfId="3942" xr:uid="{00000000-0005-0000-0000-0000E80E0000}"/>
    <cellStyle name="Percent 5" xfId="3627" xr:uid="{00000000-0005-0000-0000-0000E90E0000}"/>
    <cellStyle name="Percent 5 2" xfId="4003" xr:uid="{00000000-0005-0000-0000-0000EA0E0000}"/>
    <cellStyle name="Percent 5 3" xfId="3935" xr:uid="{00000000-0005-0000-0000-0000EB0E0000}"/>
    <cellStyle name="Percent 6" xfId="3628" xr:uid="{00000000-0005-0000-0000-0000EC0E0000}"/>
    <cellStyle name="Percent 7" xfId="3629" xr:uid="{00000000-0005-0000-0000-0000ED0E0000}"/>
    <cellStyle name="Percent 8" xfId="3630" xr:uid="{00000000-0005-0000-0000-0000EE0E0000}"/>
    <cellStyle name="Percent 9" xfId="3631" xr:uid="{00000000-0005-0000-0000-0000EF0E0000}"/>
    <cellStyle name="PrePop Currency (0)" xfId="3632" xr:uid="{00000000-0005-0000-0000-0000F00E0000}"/>
    <cellStyle name="PrePop Currency (2)" xfId="3633" xr:uid="{00000000-0005-0000-0000-0000F10E0000}"/>
    <cellStyle name="PrePop Units (0)" xfId="3634" xr:uid="{00000000-0005-0000-0000-0000F20E0000}"/>
    <cellStyle name="PrePop Units (1)" xfId="3635" xr:uid="{00000000-0005-0000-0000-0000F30E0000}"/>
    <cellStyle name="PrePop Units (2)" xfId="3636" xr:uid="{00000000-0005-0000-0000-0000F40E0000}"/>
    <cellStyle name="PRICE ADJUSTMENT" xfId="3637" xr:uid="{00000000-0005-0000-0000-0000F50E0000}"/>
    <cellStyle name="Print Titles" xfId="3638" xr:uid="{00000000-0005-0000-0000-0000F60E0000}"/>
    <cellStyle name="pwstyle" xfId="3639" xr:uid="{00000000-0005-0000-0000-0000F70E0000}"/>
    <cellStyle name="Quantity" xfId="3640" xr:uid="{00000000-0005-0000-0000-0000F80E0000}"/>
    <cellStyle name="Quantity 2" xfId="3641" xr:uid="{00000000-0005-0000-0000-0000F90E0000}"/>
    <cellStyle name="ROOM HEADING" xfId="3642" xr:uid="{00000000-0005-0000-0000-0000FA0E0000}"/>
    <cellStyle name="ROOM TOTAL" xfId="3643" xr:uid="{00000000-0005-0000-0000-0000FB0E0000}"/>
    <cellStyle name="Salomon Logo" xfId="3644" xr:uid="{00000000-0005-0000-0000-0000FC0E0000}"/>
    <cellStyle name="SAPBEXaggData" xfId="3645" xr:uid="{00000000-0005-0000-0000-0000FD0E0000}"/>
    <cellStyle name="SAPBEXaggItem" xfId="3646" xr:uid="{00000000-0005-0000-0000-0000FE0E0000}"/>
    <cellStyle name="SAPBEXchaText" xfId="3647" xr:uid="{00000000-0005-0000-0000-0000FF0E0000}"/>
    <cellStyle name="SAPBEXstdData" xfId="3648" xr:uid="{00000000-0005-0000-0000-0000000F0000}"/>
    <cellStyle name="SAPBEXstdItem" xfId="3649" xr:uid="{00000000-0005-0000-0000-0000010F0000}"/>
    <cellStyle name="Sheet Title" xfId="3650" xr:uid="{00000000-0005-0000-0000-0000020F0000}"/>
    <cellStyle name="Standaard 3" xfId="3651" xr:uid="{00000000-0005-0000-0000-0000030F0000}"/>
    <cellStyle name="Standaard_ATL and  BTL budget 2005" xfId="3652" xr:uid="{00000000-0005-0000-0000-0000040F0000}"/>
    <cellStyle name="Standard_Germany" xfId="3653" xr:uid="{00000000-0005-0000-0000-0000050F0000}"/>
    <cellStyle name="Style 1" xfId="3654" xr:uid="{00000000-0005-0000-0000-0000060F0000}"/>
    <cellStyle name="Style 1 2" xfId="3655" xr:uid="{00000000-0005-0000-0000-0000070F0000}"/>
    <cellStyle name="Style 1_ATL-BTL SAP (3)" xfId="3656" xr:uid="{00000000-0005-0000-0000-0000080F0000}"/>
    <cellStyle name="Style 2" xfId="3657" xr:uid="{00000000-0005-0000-0000-0000090F0000}"/>
    <cellStyle name="SUBTOTAL" xfId="3658" xr:uid="{00000000-0005-0000-0000-00000A0F0000}"/>
    <cellStyle name="Table Head" xfId="3659" xr:uid="{00000000-0005-0000-0000-00000B0F0000}"/>
    <cellStyle name="Table Source" xfId="3660" xr:uid="{00000000-0005-0000-0000-00000C0F0000}"/>
    <cellStyle name="Table Text" xfId="3661" xr:uid="{00000000-0005-0000-0000-00000D0F0000}"/>
    <cellStyle name="Table Text 2" xfId="3662" xr:uid="{00000000-0005-0000-0000-00000E0F0000}"/>
    <cellStyle name="Table Text 3" xfId="3663" xr:uid="{00000000-0005-0000-0000-00000F0F0000}"/>
    <cellStyle name="Table Text 4" xfId="3664" xr:uid="{00000000-0005-0000-0000-0000100F0000}"/>
    <cellStyle name="Table Text 5" xfId="3665" xr:uid="{00000000-0005-0000-0000-0000110F0000}"/>
    <cellStyle name="Table Text 6" xfId="3666" xr:uid="{00000000-0005-0000-0000-0000120F0000}"/>
    <cellStyle name="Table Text 7" xfId="3667" xr:uid="{00000000-0005-0000-0000-0000130F0000}"/>
    <cellStyle name="Table Text_Non-GM Sale Volume 16-01-08" xfId="3668" xr:uid="{00000000-0005-0000-0000-0000140F0000}"/>
    <cellStyle name="Table Title" xfId="3669" xr:uid="{00000000-0005-0000-0000-0000150F0000}"/>
    <cellStyle name="Table Units" xfId="3670" xr:uid="{00000000-0005-0000-0000-0000160F0000}"/>
    <cellStyle name="Text 1" xfId="3671" xr:uid="{00000000-0005-0000-0000-0000170F0000}"/>
    <cellStyle name="Text 2" xfId="3672" xr:uid="{00000000-0005-0000-0000-0000180F0000}"/>
    <cellStyle name="Text Head 1" xfId="3673" xr:uid="{00000000-0005-0000-0000-0000190F0000}"/>
    <cellStyle name="Text Head 2" xfId="3674" xr:uid="{00000000-0005-0000-0000-00001A0F0000}"/>
    <cellStyle name="Text Indent 1" xfId="3675" xr:uid="{00000000-0005-0000-0000-00001B0F0000}"/>
    <cellStyle name="Text Indent 2" xfId="3676" xr:uid="{00000000-0005-0000-0000-00001C0F0000}"/>
    <cellStyle name="Text Indent A" xfId="3677" xr:uid="{00000000-0005-0000-0000-00001D0F0000}"/>
    <cellStyle name="Text Indent B" xfId="3678" xr:uid="{00000000-0005-0000-0000-00001E0F0000}"/>
    <cellStyle name="Text Indent C" xfId="3679" xr:uid="{00000000-0005-0000-0000-00001F0F0000}"/>
    <cellStyle name="Tickmark" xfId="3680" xr:uid="{00000000-0005-0000-0000-0000200F0000}"/>
    <cellStyle name="Times New Roman" xfId="3681" xr:uid="{00000000-0005-0000-0000-0000210F0000}"/>
    <cellStyle name="Titel" xfId="3682" xr:uid="{00000000-0005-0000-0000-0000220F0000}"/>
    <cellStyle name="Title 10" xfId="3683" xr:uid="{00000000-0005-0000-0000-0000230F0000}"/>
    <cellStyle name="Title 11" xfId="3684" xr:uid="{00000000-0005-0000-0000-0000240F0000}"/>
    <cellStyle name="Title 2" xfId="3685" xr:uid="{00000000-0005-0000-0000-0000250F0000}"/>
    <cellStyle name="Title 3" xfId="3686" xr:uid="{00000000-0005-0000-0000-0000260F0000}"/>
    <cellStyle name="Title 4" xfId="3687" xr:uid="{00000000-0005-0000-0000-0000270F0000}"/>
    <cellStyle name="Title 5" xfId="3688" xr:uid="{00000000-0005-0000-0000-0000280F0000}"/>
    <cellStyle name="Title 6" xfId="3689" xr:uid="{00000000-0005-0000-0000-0000290F0000}"/>
    <cellStyle name="Title 7" xfId="3690" xr:uid="{00000000-0005-0000-0000-00002A0F0000}"/>
    <cellStyle name="Title 8" xfId="3691" xr:uid="{00000000-0005-0000-0000-00002B0F0000}"/>
    <cellStyle name="Title 9" xfId="3692" xr:uid="{00000000-0005-0000-0000-00002C0F0000}"/>
    <cellStyle name="TOC 1" xfId="3693" xr:uid="{00000000-0005-0000-0000-00002D0F0000}"/>
    <cellStyle name="TOC 2" xfId="3694" xr:uid="{00000000-0005-0000-0000-00002E0F0000}"/>
    <cellStyle name="Totaal" xfId="3695" xr:uid="{00000000-0005-0000-0000-00002F0F0000}"/>
    <cellStyle name="Total 10" xfId="3696" xr:uid="{00000000-0005-0000-0000-0000300F0000}"/>
    <cellStyle name="Total 11" xfId="3697" xr:uid="{00000000-0005-0000-0000-0000310F0000}"/>
    <cellStyle name="Total 2" xfId="3698" xr:uid="{00000000-0005-0000-0000-0000320F0000}"/>
    <cellStyle name="Total 2 2" xfId="3983" xr:uid="{00000000-0005-0000-0000-0000330F0000}"/>
    <cellStyle name="Total 3" xfId="3699" xr:uid="{00000000-0005-0000-0000-0000340F0000}"/>
    <cellStyle name="Total 4" xfId="3700" xr:uid="{00000000-0005-0000-0000-0000350F0000}"/>
    <cellStyle name="Total 5" xfId="3701" xr:uid="{00000000-0005-0000-0000-0000360F0000}"/>
    <cellStyle name="Total 6" xfId="3702" xr:uid="{00000000-0005-0000-0000-0000370F0000}"/>
    <cellStyle name="Total 7" xfId="3703" xr:uid="{00000000-0005-0000-0000-0000380F0000}"/>
    <cellStyle name="Total 8" xfId="3704" xr:uid="{00000000-0005-0000-0000-0000390F0000}"/>
    <cellStyle name="Total 9" xfId="3705" xr:uid="{00000000-0005-0000-0000-00003A0F0000}"/>
    <cellStyle name="Uitvoer" xfId="3706" xr:uid="{00000000-0005-0000-0000-00003B0F0000}"/>
    <cellStyle name="Unprot" xfId="3707" xr:uid="{00000000-0005-0000-0000-00003C0F0000}"/>
    <cellStyle name="Unprot$" xfId="3708" xr:uid="{00000000-0005-0000-0000-00003D0F0000}"/>
    <cellStyle name="Unprot_CN-RF,oct 31st" xfId="3709" xr:uid="{00000000-0005-0000-0000-00003E0F0000}"/>
    <cellStyle name="Unprotect" xfId="3710" xr:uid="{00000000-0005-0000-0000-00003F0F0000}"/>
    <cellStyle name="Valuta_ATL and  BTL budget 2005" xfId="3711" xr:uid="{00000000-0005-0000-0000-0000400F0000}"/>
    <cellStyle name="Verklarende tekst" xfId="3712" xr:uid="{00000000-0005-0000-0000-0000410F0000}"/>
    <cellStyle name="Waarschuwingstekst" xfId="3713" xr:uid="{00000000-0005-0000-0000-0000420F0000}"/>
    <cellStyle name="Währung_Germany" xfId="3714" xr:uid="{00000000-0005-0000-0000-0000430F0000}"/>
    <cellStyle name="Warning Text 10" xfId="3715" xr:uid="{00000000-0005-0000-0000-0000440F0000}"/>
    <cellStyle name="Warning Text 11" xfId="3716" xr:uid="{00000000-0005-0000-0000-0000450F0000}"/>
    <cellStyle name="Warning Text 2" xfId="3717" xr:uid="{00000000-0005-0000-0000-0000460F0000}"/>
    <cellStyle name="Warning Text 2 2" xfId="3984" xr:uid="{00000000-0005-0000-0000-0000470F0000}"/>
    <cellStyle name="Warning Text 3" xfId="3718" xr:uid="{00000000-0005-0000-0000-0000480F0000}"/>
    <cellStyle name="Warning Text 4" xfId="3719" xr:uid="{00000000-0005-0000-0000-0000490F0000}"/>
    <cellStyle name="Warning Text 5" xfId="3720" xr:uid="{00000000-0005-0000-0000-00004A0F0000}"/>
    <cellStyle name="Warning Text 6" xfId="3721" xr:uid="{00000000-0005-0000-0000-00004B0F0000}"/>
    <cellStyle name="Warning Text 7" xfId="3722" xr:uid="{00000000-0005-0000-0000-00004C0F0000}"/>
    <cellStyle name="Warning Text 8" xfId="3723" xr:uid="{00000000-0005-0000-0000-00004D0F0000}"/>
    <cellStyle name="Warning Text 9" xfId="3724" xr:uid="{00000000-0005-0000-0000-00004E0F0000}"/>
    <cellStyle name="เครื่องหมายเปอร์เซ็นต์_(1)2546(1)" xfId="3725" xr:uid="{00000000-0005-0000-0000-00004F0F0000}"/>
    <cellStyle name="เครื่องหมายจุลภาค [0]_04_BOD report for Oct 20 '05(Appendix)" xfId="3726" xr:uid="{00000000-0005-0000-0000-0000500F0000}"/>
    <cellStyle name="เครื่องหมายจุลภาค 10" xfId="3727" xr:uid="{00000000-0005-0000-0000-0000510F0000}"/>
    <cellStyle name="เครื่องหมายจุลภาค 2" xfId="3728" xr:uid="{00000000-0005-0000-0000-0000520F0000}"/>
    <cellStyle name="เครื่องหมายจุลภาค 2 2" xfId="3729" xr:uid="{00000000-0005-0000-0000-0000530F0000}"/>
    <cellStyle name="เครื่องหมายจุลภาค 2 2 2" xfId="3730" xr:uid="{00000000-0005-0000-0000-0000540F0000}"/>
    <cellStyle name="เครื่องหมายจุลภาค 2 2 2 2" xfId="3731" xr:uid="{00000000-0005-0000-0000-0000550F0000}"/>
    <cellStyle name="เครื่องหมายจุลภาค 2 3" xfId="3732" xr:uid="{00000000-0005-0000-0000-0000560F0000}"/>
    <cellStyle name="เครื่องหมายจุลภาค 2_(CAA)" xfId="3733" xr:uid="{00000000-0005-0000-0000-0000570F0000}"/>
    <cellStyle name="เครื่องหมายจุลภาค 3" xfId="3734" xr:uid="{00000000-0005-0000-0000-0000580F0000}"/>
    <cellStyle name="เครื่องหมายจุลภาค 3 2" xfId="3735" xr:uid="{00000000-0005-0000-0000-0000590F0000}"/>
    <cellStyle name="เครื่องหมายจุลภาค 3 3" xfId="3736" xr:uid="{00000000-0005-0000-0000-00005A0F0000}"/>
    <cellStyle name="เครื่องหมายจุลภาค 3 4" xfId="3737" xr:uid="{00000000-0005-0000-0000-00005B0F0000}"/>
    <cellStyle name="เครื่องหมายจุลภาค 3 5" xfId="3738" xr:uid="{00000000-0005-0000-0000-00005C0F0000}"/>
    <cellStyle name="เครื่องหมายจุลภาค 3_(CAA)" xfId="3739" xr:uid="{00000000-0005-0000-0000-00005D0F0000}"/>
    <cellStyle name="เครื่องหมายจุลภาค 4" xfId="3740" xr:uid="{00000000-0005-0000-0000-00005E0F0000}"/>
    <cellStyle name="เครื่องหมายจุลภาค 5" xfId="3741" xr:uid="{00000000-0005-0000-0000-00005F0F0000}"/>
    <cellStyle name="เครื่องหมายจุลภาค 6" xfId="3742" xr:uid="{00000000-0005-0000-0000-0000600F0000}"/>
    <cellStyle name="เครื่องหมายจุลภาค 7" xfId="3743" xr:uid="{00000000-0005-0000-0000-0000610F0000}"/>
    <cellStyle name="เครื่องหมายจุลภาค 8" xfId="3744" xr:uid="{00000000-0005-0000-0000-0000620F0000}"/>
    <cellStyle name="เครื่องหมายจุลภาค 9" xfId="3745" xr:uid="{00000000-0005-0000-0000-0000630F0000}"/>
    <cellStyle name="เครื่องหมายจุลภาค_     งานไม้  14 พย.48" xfId="3746" xr:uid="{00000000-0005-0000-0000-0000640F0000}"/>
    <cellStyle name="เครื่องหมายสกุลเงิน [0]_AP" xfId="3747" xr:uid="{00000000-0005-0000-0000-0000650F0000}"/>
    <cellStyle name="เครื่องหมายสกุลเงิน 2" xfId="3748" xr:uid="{00000000-0005-0000-0000-0000660F0000}"/>
    <cellStyle name="เครื่องหมายสกุลเงิน_AP" xfId="3749" xr:uid="{00000000-0005-0000-0000-0000670F0000}"/>
    <cellStyle name="เชื่อมโยงหลายมิติ" xfId="3750" xr:uid="{00000000-0005-0000-0000-0000680F0000}"/>
    <cellStyle name="เชื่อมโยงหลายมิติ 2" xfId="3751" xr:uid="{00000000-0005-0000-0000-0000690F0000}"/>
    <cellStyle name="เชื่อมโยงหลายมิติ_AA" xfId="3752" xr:uid="{00000000-0005-0000-0000-00006A0F0000}"/>
    <cellStyle name="เซลล์ตรวจสอบ" xfId="3753" xr:uid="{00000000-0005-0000-0000-00006B0F0000}"/>
    <cellStyle name="เซลล์ที่มีการเชื่อมโยง" xfId="3754" xr:uid="{00000000-0005-0000-0000-00006C0F0000}"/>
    <cellStyle name="เปอร์เซ็นต์ 2" xfId="3755" xr:uid="{00000000-0005-0000-0000-00006D0F0000}"/>
    <cellStyle name="เปอร์เซ็นต์ 3" xfId="3756" xr:uid="{00000000-0005-0000-0000-00006E0F0000}"/>
    <cellStyle name="เปอร์เซ็นต์ 4" xfId="3757" xr:uid="{00000000-0005-0000-0000-00006F0F0000}"/>
    <cellStyle name="แย่" xfId="3758" xr:uid="{00000000-0005-0000-0000-0000700F0000}"/>
    <cellStyle name="แสดงผล" xfId="3759" xr:uid="{00000000-0005-0000-0000-0000710F0000}"/>
    <cellStyle name="แสดงผล 2" xfId="3760" xr:uid="{00000000-0005-0000-0000-0000720F0000}"/>
    <cellStyle name="การคำนวณ" xfId="3761" xr:uid="{00000000-0005-0000-0000-0000730F0000}"/>
    <cellStyle name="การคำนวณ 2" xfId="3762" xr:uid="{00000000-0005-0000-0000-0000740F0000}"/>
    <cellStyle name="ข้อความเตือน" xfId="3763" xr:uid="{00000000-0005-0000-0000-0000750F0000}"/>
    <cellStyle name="ข้อความอธิบาย" xfId="3764" xr:uid="{00000000-0005-0000-0000-0000760F0000}"/>
    <cellStyle name="ค@ฏ๋_1111D2111DQ2" xfId="3765" xr:uid="{00000000-0005-0000-0000-0000770F0000}"/>
    <cellStyle name="คdคภฆ์[0]_1111D2111DQ2" xfId="3766" xr:uid="{00000000-0005-0000-0000-0000780F0000}"/>
    <cellStyle name="คdคภฆ์_1111D2111DQ1" xfId="3767" xr:uid="{00000000-0005-0000-0000-0000790F0000}"/>
    <cellStyle name="ชื่อเรื่อง" xfId="3768" xr:uid="{00000000-0005-0000-0000-00007A0F0000}"/>
    <cellStyle name="ณfน๔ [0]_Book1" xfId="3769" xr:uid="{00000000-0005-0000-0000-00007B0F0000}"/>
    <cellStyle name="ณfน๔_Book1" xfId="3770" xr:uid="{00000000-0005-0000-0000-00007C0F0000}"/>
    <cellStyle name="ดี" xfId="3771" xr:uid="{00000000-0005-0000-0000-00007D0F0000}"/>
    <cellStyle name="ตามการเชื่อมโยงหลายมิติ" xfId="3772" xr:uid="{00000000-0005-0000-0000-00007E0F0000}"/>
    <cellStyle name="น้บะภฒ_95" xfId="3773" xr:uid="{00000000-0005-0000-0000-00007F0F0000}"/>
    <cellStyle name="ปกติ 2" xfId="3774" xr:uid="{00000000-0005-0000-0000-0000800F0000}"/>
    <cellStyle name="ปกติ 2 10" xfId="3775" xr:uid="{00000000-0005-0000-0000-0000810F0000}"/>
    <cellStyle name="ปกติ 2 2" xfId="3776" xr:uid="{00000000-0005-0000-0000-0000820F0000}"/>
    <cellStyle name="ปกติ 2 3" xfId="3777" xr:uid="{00000000-0005-0000-0000-0000830F0000}"/>
    <cellStyle name="ปกติ 2_(CAA)" xfId="3778" xr:uid="{00000000-0005-0000-0000-0000840F0000}"/>
    <cellStyle name="ปกติ 3" xfId="3779" xr:uid="{00000000-0005-0000-0000-0000850F0000}"/>
    <cellStyle name="ปกติ 4" xfId="3780" xr:uid="{00000000-0005-0000-0000-0000860F0000}"/>
    <cellStyle name="ปกติ 5" xfId="3781" xr:uid="{00000000-0005-0000-0000-0000870F0000}"/>
    <cellStyle name="ปกติ 6" xfId="3782" xr:uid="{00000000-0005-0000-0000-0000880F0000}"/>
    <cellStyle name="ปกติ 7" xfId="3783" xr:uid="{00000000-0005-0000-0000-0000890F0000}"/>
    <cellStyle name="ปกติ 8" xfId="3784" xr:uid="{00000000-0005-0000-0000-00008A0F0000}"/>
    <cellStyle name="ปกติ 9" xfId="3785" xr:uid="{00000000-0005-0000-0000-00008B0F0000}"/>
    <cellStyle name="ปกติ_     งานไม้  14 พย.48" xfId="3786" xr:uid="{00000000-0005-0000-0000-00008C0F0000}"/>
    <cellStyle name="ป้อนค่า" xfId="3787" xr:uid="{00000000-0005-0000-0000-00008D0F0000}"/>
    <cellStyle name="ป้อนค่า 2" xfId="3788" xr:uid="{00000000-0005-0000-0000-00008E0F0000}"/>
    <cellStyle name="ปานกลาง" xfId="3789" xr:uid="{00000000-0005-0000-0000-00008F0F0000}"/>
    <cellStyle name="ผลรวม" xfId="3790" xr:uid="{00000000-0005-0000-0000-0000900F0000}"/>
    <cellStyle name="ผลรวม 2" xfId="3791" xr:uid="{00000000-0005-0000-0000-0000910F0000}"/>
    <cellStyle name="ฤธถ [0]_95" xfId="3792" xr:uid="{00000000-0005-0000-0000-0000920F0000}"/>
    <cellStyle name="ฤธถ_95" xfId="3793" xr:uid="{00000000-0005-0000-0000-0000930F0000}"/>
    <cellStyle name="ล_x000b_ศญ_ฝลฐๆฟตม๖วฅ" xfId="3794" xr:uid="{00000000-0005-0000-0000-0000940F0000}"/>
    <cellStyle name="ล๋ศญ [0]_95" xfId="3795" xr:uid="{00000000-0005-0000-0000-0000950F0000}"/>
    <cellStyle name="ล๋ศญ_95" xfId="3796" xr:uid="{00000000-0005-0000-0000-0000960F0000}"/>
    <cellStyle name="ลักษณะ 1" xfId="3797" xr:uid="{00000000-0005-0000-0000-0000970F0000}"/>
    <cellStyle name="วฅมุ_4ฟ๙ฝวภ๛" xfId="3798" xr:uid="{00000000-0005-0000-0000-0000980F0000}"/>
    <cellStyle name="ส่วนที่ถูกเน้น1" xfId="3799" xr:uid="{00000000-0005-0000-0000-0000990F0000}"/>
    <cellStyle name="ส่วนที่ถูกเน้น2" xfId="3800" xr:uid="{00000000-0005-0000-0000-00009A0F0000}"/>
    <cellStyle name="ส่วนที่ถูกเน้น3" xfId="3801" xr:uid="{00000000-0005-0000-0000-00009B0F0000}"/>
    <cellStyle name="ส่วนที่ถูกเน้น4" xfId="3802" xr:uid="{00000000-0005-0000-0000-00009C0F0000}"/>
    <cellStyle name="ส่วนที่ถูกเน้น5" xfId="3803" xr:uid="{00000000-0005-0000-0000-00009D0F0000}"/>
    <cellStyle name="ส่วนที่ถูกเน้น6" xfId="3804" xr:uid="{00000000-0005-0000-0000-00009E0F0000}"/>
    <cellStyle name="หมายเหตุ" xfId="3805" xr:uid="{00000000-0005-0000-0000-00009F0F0000}"/>
    <cellStyle name="หมายเหตุ 2" xfId="3806" xr:uid="{00000000-0005-0000-0000-0000A00F0000}"/>
    <cellStyle name="หัวเรื่อง 1" xfId="3807" xr:uid="{00000000-0005-0000-0000-0000A10F0000}"/>
    <cellStyle name="หัวเรื่อง 2" xfId="3808" xr:uid="{00000000-0005-0000-0000-0000A20F0000}"/>
    <cellStyle name="หัวเรื่อง 3" xfId="3809" xr:uid="{00000000-0005-0000-0000-0000A30F0000}"/>
    <cellStyle name="หัวเรื่อง 4" xfId="3810" xr:uid="{00000000-0005-0000-0000-0000A40F0000}"/>
    <cellStyle name="ྰomma_RQSTFRM_97ศธบ๑" xfId="3572" xr:uid="{00000000-0005-0000-0000-0000A50F0000}"/>
    <cellStyle name="강조색1" xfId="3811" xr:uid="{00000000-0005-0000-0000-0000A60F0000}"/>
    <cellStyle name="강조색2" xfId="3812" xr:uid="{00000000-0005-0000-0000-0000A70F0000}"/>
    <cellStyle name="강조색3" xfId="3813" xr:uid="{00000000-0005-0000-0000-0000A80F0000}"/>
    <cellStyle name="강조색4" xfId="3814" xr:uid="{00000000-0005-0000-0000-0000A90F0000}"/>
    <cellStyle name="강조색5" xfId="3815" xr:uid="{00000000-0005-0000-0000-0000AA0F0000}"/>
    <cellStyle name="강조색6" xfId="3816" xr:uid="{00000000-0005-0000-0000-0000AB0F0000}"/>
    <cellStyle name="경고문" xfId="3817" xr:uid="{00000000-0005-0000-0000-0000AC0F0000}"/>
    <cellStyle name="계산" xfId="3818" xr:uid="{00000000-0005-0000-0000-0000AD0F0000}"/>
    <cellStyle name="나쁨" xfId="3819" xr:uid="{00000000-0005-0000-0000-0000AE0F0000}"/>
    <cellStyle name="뒤에 오는 하이퍼링크_사업계획서(3안사업계획)" xfId="3820" xr:uid="{00000000-0005-0000-0000-0000AF0F0000}"/>
    <cellStyle name="똿뗦먛귟 [0.00]_PRODUCT DETAIL Q1" xfId="3821" xr:uid="{00000000-0005-0000-0000-0000B00F0000}"/>
    <cellStyle name="똿뗦먛귟_PRODUCT DETAIL Q1" xfId="3822" xr:uid="{00000000-0005-0000-0000-0000B10F0000}"/>
    <cellStyle name="메모" xfId="3823" xr:uid="{00000000-0005-0000-0000-0000B20F0000}"/>
    <cellStyle name="믅됞 [0.00]_PRODUCT DETAIL Q1" xfId="3824" xr:uid="{00000000-0005-0000-0000-0000B30F0000}"/>
    <cellStyle name="믅됞_PRODUCT DETAIL Q1" xfId="3825" xr:uid="{00000000-0005-0000-0000-0000B40F0000}"/>
    <cellStyle name="보통" xfId="3826" xr:uid="{00000000-0005-0000-0000-0000B50F0000}"/>
    <cellStyle name="뷭?_BOOKSHIP" xfId="3827" xr:uid="{00000000-0005-0000-0000-0000B60F0000}"/>
    <cellStyle name="설명 텍스트" xfId="3828" xr:uid="{00000000-0005-0000-0000-0000B70F0000}"/>
    <cellStyle name="셀 확인" xfId="3829" xr:uid="{00000000-0005-0000-0000-0000B80F0000}"/>
    <cellStyle name="쉼표 [0]_2007 Budget-060908" xfId="3830" xr:uid="{00000000-0005-0000-0000-0000B90F0000}"/>
    <cellStyle name="쉼표_Budget Package_2007_20060707" xfId="3831" xr:uid="{00000000-0005-0000-0000-0000BA0F0000}"/>
    <cellStyle name="연결된 셀" xfId="3832" xr:uid="{00000000-0005-0000-0000-0000BB0F0000}"/>
    <cellStyle name="요약" xfId="3833" xr:uid="{00000000-0005-0000-0000-0000BC0F0000}"/>
    <cellStyle name="입력" xfId="3834" xr:uid="{00000000-0005-0000-0000-0000BD0F0000}"/>
    <cellStyle name="자리수0" xfId="3835" xr:uid="{00000000-0005-0000-0000-0000BE0F0000}"/>
    <cellStyle name="제목" xfId="3836" xr:uid="{00000000-0005-0000-0000-0000BF0F0000}"/>
    <cellStyle name="제목 1" xfId="3837" xr:uid="{00000000-0005-0000-0000-0000C00F0000}"/>
    <cellStyle name="제목 2" xfId="3838" xr:uid="{00000000-0005-0000-0000-0000C10F0000}"/>
    <cellStyle name="제목 3" xfId="3839" xr:uid="{00000000-0005-0000-0000-0000C20F0000}"/>
    <cellStyle name="제목 4" xfId="3840" xr:uid="{00000000-0005-0000-0000-0000C30F0000}"/>
    <cellStyle name="제목_CN_daily sale out" xfId="3841" xr:uid="{00000000-0005-0000-0000-0000C40F0000}"/>
    <cellStyle name="좋음" xfId="3842" xr:uid="{00000000-0005-0000-0000-0000C50F0000}"/>
    <cellStyle name="지정되지 않음" xfId="3845" xr:uid="{00000000-0005-0000-0000-0000C60F0000}"/>
    <cellStyle name="출력" xfId="3847" xr:uid="{00000000-0005-0000-0000-0000C70F0000}"/>
    <cellStyle name="콤마 [0]_  종  합  " xfId="3852" xr:uid="{00000000-0005-0000-0000-0000C80F0000}"/>
    <cellStyle name="콤마_  종  합  " xfId="3853" xr:uid="{00000000-0005-0000-0000-0000C90F0000}"/>
    <cellStyle name="통화_Revised TTB (030805)" xfId="3854" xr:uid="{00000000-0005-0000-0000-0000CA0F0000}"/>
    <cellStyle name="표준_(06_29)Rolling Fcst_KR-A4-Non A4" xfId="3856" xr:uid="{00000000-0005-0000-0000-0000CB0F0000}"/>
    <cellStyle name="화폐기호0" xfId="3864" xr:uid="{00000000-0005-0000-0000-0000CC0F0000}"/>
    <cellStyle name="一般_05 distribution  support allocation (Jul)" xfId="3843" xr:uid="{00000000-0005-0000-0000-0000CD0F0000}"/>
    <cellStyle name="中等" xfId="3844" xr:uid="{00000000-0005-0000-0000-0000CE0F0000}"/>
    <cellStyle name="備註" xfId="3846" xr:uid="{00000000-0005-0000-0000-0000CF0F0000}"/>
    <cellStyle name="千位分隔[0]_BOD Beijing - 041112.06" xfId="3848" xr:uid="{00000000-0005-0000-0000-0000D00F0000}"/>
    <cellStyle name="千位分隔_2008 Regional Budget WorkPapers-V7-9.4" xfId="3849" xr:uid="{00000000-0005-0000-0000-0000D10F0000}"/>
    <cellStyle name="千分位_05 distribution  support allocation (Jul)" xfId="3850" xr:uid="{00000000-0005-0000-0000-0000D20F0000}"/>
    <cellStyle name="合計" xfId="3851" xr:uid="{00000000-0005-0000-0000-0000D30F0000}"/>
    <cellStyle name="壞" xfId="3855" xr:uid="{00000000-0005-0000-0000-0000D40F0000}"/>
    <cellStyle name="好" xfId="3857" xr:uid="{00000000-0005-0000-0000-0000D50F0000}"/>
    <cellStyle name="好_2) Export TVC_2009Budget_23Sep08" xfId="3858" xr:uid="{00000000-0005-0000-0000-0000D60F0000}"/>
    <cellStyle name="好_CME_anlysis_HongKong" xfId="3859" xr:uid="{00000000-0005-0000-0000-0000D70F0000}"/>
    <cellStyle name="好_Revise Budget Plan" xfId="3860" xr:uid="{00000000-0005-0000-0000-0000D80F0000}"/>
    <cellStyle name="好_Revise Budget Plan_CN_daily sale out" xfId="3861" xr:uid="{00000000-0005-0000-0000-0000D90F0000}"/>
    <cellStyle name="好_Revise Budget Plan_CN_daily sale out_ค่าใช้จ่าย (โรงงาน,ขาย,บริหาร) 06-05-2552" xfId="3862" xr:uid="{00000000-0005-0000-0000-0000DA0F0000}"/>
    <cellStyle name="好_ค่าใช้จ่าย (โรงงาน,ขาย,บริหาร) 06-05-2552" xfId="3863" xr:uid="{00000000-0005-0000-0000-0000DB0F0000}"/>
    <cellStyle name="差" xfId="3865" xr:uid="{00000000-0005-0000-0000-0000DC0F0000}"/>
    <cellStyle name="差_6) Export 2009 BUDGET_nonGM 09Sep08" xfId="3866" xr:uid="{00000000-0005-0000-0000-0000DD0F0000}"/>
    <cellStyle name="差_6) Export 2009 BUDGET_nonGM 09Sep08_ค่าใช้จ่าย (โรงงาน,ขาย,บริหาร) 06-05-2552" xfId="3867" xr:uid="{00000000-0005-0000-0000-0000DE0F0000}"/>
    <cellStyle name="差_Non-GM Sale Volume 16-01-08" xfId="3868" xr:uid="{00000000-0005-0000-0000-0000DF0F0000}"/>
    <cellStyle name="差_ค่าใช้จ่าย (โรงงาน,ขาย,บริหาร) 06-05-2552" xfId="3869" xr:uid="{00000000-0005-0000-0000-0000E00F0000}"/>
    <cellStyle name="已访问的超链接" xfId="3870" xr:uid="{00000000-0005-0000-0000-0000E10F0000}"/>
    <cellStyle name="常规_2008 Regional Budget WorkPapers-V7-9.4" xfId="3871" xr:uid="{00000000-0005-0000-0000-0000E20F0000}"/>
    <cellStyle name="强调文字颜色 1" xfId="3872" xr:uid="{00000000-0005-0000-0000-0000E30F0000}"/>
    <cellStyle name="强调文字颜色 2" xfId="3873" xr:uid="{00000000-0005-0000-0000-0000E40F0000}"/>
    <cellStyle name="强调文字颜色 3" xfId="3874" xr:uid="{00000000-0005-0000-0000-0000E50F0000}"/>
    <cellStyle name="强调文字颜色 4" xfId="3875" xr:uid="{00000000-0005-0000-0000-0000E60F0000}"/>
    <cellStyle name="强调文字颜色 5" xfId="3876" xr:uid="{00000000-0005-0000-0000-0000E70F0000}"/>
    <cellStyle name="强调文字颜色 6" xfId="3877" xr:uid="{00000000-0005-0000-0000-0000E80F0000}"/>
    <cellStyle name="标题" xfId="3878" xr:uid="{00000000-0005-0000-0000-0000E90F0000}"/>
    <cellStyle name="标题 1" xfId="3879" xr:uid="{00000000-0005-0000-0000-0000EA0F0000}"/>
    <cellStyle name="标题 2" xfId="3880" xr:uid="{00000000-0005-0000-0000-0000EB0F0000}"/>
    <cellStyle name="标题 3" xfId="3881" xr:uid="{00000000-0005-0000-0000-0000EC0F0000}"/>
    <cellStyle name="标题 4" xfId="3882" xr:uid="{00000000-0005-0000-0000-0000ED0F0000}"/>
    <cellStyle name="标题_6) Export 2009 BUDGET_nonGM 09Sep08" xfId="3883" xr:uid="{00000000-0005-0000-0000-0000EE0F0000}"/>
    <cellStyle name="桁?切り_OCN Feature List Revised" xfId="3884" xr:uid="{00000000-0005-0000-0000-0000EF0F0000}"/>
    <cellStyle name="桁区切り [0.00]_494-239" xfId="3885" xr:uid="{00000000-0005-0000-0000-0000F00F0000}"/>
    <cellStyle name="桁区切り_Data" xfId="3886" xr:uid="{00000000-0005-0000-0000-0000F10F0000}"/>
    <cellStyle name="检查单元格" xfId="3887" xr:uid="{00000000-0005-0000-0000-0000F20F0000}"/>
    <cellStyle name="標準_　'98用,11月 " xfId="3888" xr:uid="{00000000-0005-0000-0000-0000F30F0000}"/>
    <cellStyle name="標題" xfId="3889" xr:uid="{00000000-0005-0000-0000-0000F40F0000}"/>
    <cellStyle name="標題 1" xfId="3890" xr:uid="{00000000-0005-0000-0000-0000F50F0000}"/>
    <cellStyle name="標題 2" xfId="3891" xr:uid="{00000000-0005-0000-0000-0000F60F0000}"/>
    <cellStyle name="標題 3" xfId="3892" xr:uid="{00000000-0005-0000-0000-0000F70F0000}"/>
    <cellStyle name="標題 4" xfId="3893" xr:uid="{00000000-0005-0000-0000-0000F80F0000}"/>
    <cellStyle name="檢查儲存格" xfId="3894" xr:uid="{00000000-0005-0000-0000-0000F90F0000}"/>
    <cellStyle name="汇总" xfId="3895" xr:uid="{00000000-0005-0000-0000-0000FA0F0000}"/>
    <cellStyle name="注释" xfId="3896" xr:uid="{00000000-0005-0000-0000-0000FB0F0000}"/>
    <cellStyle name="解释性文本" xfId="3897" xr:uid="{00000000-0005-0000-0000-0000FC0F0000}"/>
    <cellStyle name="計算方式" xfId="3898" xr:uid="{00000000-0005-0000-0000-0000FD0F0000}"/>
    <cellStyle name="說明文字" xfId="3899" xr:uid="{00000000-0005-0000-0000-0000FE0F0000}"/>
    <cellStyle name="警告文字" xfId="3900" xr:uid="{00000000-0005-0000-0000-0000FF0F0000}"/>
    <cellStyle name="警告文本" xfId="3901" xr:uid="{00000000-0005-0000-0000-000000100000}"/>
    <cellStyle name="计算" xfId="3902" xr:uid="{00000000-0005-0000-0000-000001100000}"/>
    <cellStyle name="貨幣_Business report_Jan 2004" xfId="3903" xr:uid="{00000000-0005-0000-0000-000002100000}"/>
    <cellStyle name="超链接_2007 Campus Recruitment Budget" xfId="3904" xr:uid="{00000000-0005-0000-0000-000003100000}"/>
    <cellStyle name="輔色1" xfId="3905" xr:uid="{00000000-0005-0000-0000-000004100000}"/>
    <cellStyle name="輔色2" xfId="3906" xr:uid="{00000000-0005-0000-0000-000005100000}"/>
    <cellStyle name="輔色3" xfId="3907" xr:uid="{00000000-0005-0000-0000-000006100000}"/>
    <cellStyle name="輔色4" xfId="3908" xr:uid="{00000000-0005-0000-0000-000007100000}"/>
    <cellStyle name="輔色5" xfId="3909" xr:uid="{00000000-0005-0000-0000-000008100000}"/>
    <cellStyle name="輔色6" xfId="3910" xr:uid="{00000000-0005-0000-0000-000009100000}"/>
    <cellStyle name="輸入" xfId="3911" xr:uid="{00000000-0005-0000-0000-00000A100000}"/>
    <cellStyle name="輸出" xfId="3912" xr:uid="{00000000-0005-0000-0000-00000B100000}"/>
    <cellStyle name="输入" xfId="3913" xr:uid="{00000000-0005-0000-0000-00000C100000}"/>
    <cellStyle name="输出" xfId="3914" xr:uid="{00000000-0005-0000-0000-00000D100000}"/>
    <cellStyle name="适中" xfId="3915" xr:uid="{00000000-0005-0000-0000-00000E100000}"/>
    <cellStyle name="通貨 [0.00]_494-239" xfId="3916" xr:uid="{00000000-0005-0000-0000-00000F100000}"/>
    <cellStyle name="通貨_　'98用,11月 " xfId="3917" xr:uid="{00000000-0005-0000-0000-000010100000}"/>
    <cellStyle name="連結的儲存格" xfId="3918" xr:uid="{00000000-0005-0000-0000-000011100000}"/>
    <cellStyle name="链接单元格" xfId="3919" xr:uid="{00000000-0005-0000-0000-000012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showGridLines="0" tabSelected="1" view="pageBreakPreview" zoomScaleNormal="85" zoomScaleSheetLayoutView="100" workbookViewId="0">
      <selection activeCell="A41" sqref="A41"/>
    </sheetView>
  </sheetViews>
  <sheetFormatPr defaultColWidth="10.7265625" defaultRowHeight="23.65" customHeight="1"/>
  <cols>
    <col min="1" max="1" width="54.7265625" style="21" customWidth="1"/>
    <col min="2" max="2" width="9.54296875" style="21" customWidth="1"/>
    <col min="3" max="3" width="1.26953125" style="20" customWidth="1"/>
    <col min="4" max="4" width="16.7265625" style="20" customWidth="1"/>
    <col min="5" max="5" width="1.7265625" style="20" customWidth="1"/>
    <col min="6" max="6" width="16.7265625" style="20" customWidth="1"/>
    <col min="7" max="7" width="1" style="20" customWidth="1"/>
    <col min="8" max="8" width="14.453125" style="20" customWidth="1"/>
    <col min="9" max="9" width="15.453125" style="20" customWidth="1"/>
    <col min="10" max="16384" width="10.7265625" style="20"/>
  </cols>
  <sheetData>
    <row r="1" spans="1:6" s="16" customFormat="1" ht="23.65" customHeight="1">
      <c r="A1" s="13" t="s">
        <v>0</v>
      </c>
      <c r="B1" s="14"/>
      <c r="C1" s="15"/>
      <c r="D1" s="15"/>
      <c r="E1" s="15"/>
      <c r="F1" s="15"/>
    </row>
    <row r="2" spans="1:6" s="16" customFormat="1" ht="23.65" customHeight="1">
      <c r="A2" s="17" t="s">
        <v>1</v>
      </c>
      <c r="B2" s="14"/>
      <c r="C2" s="15"/>
      <c r="D2" s="18"/>
      <c r="E2" s="15"/>
      <c r="F2" s="18"/>
    </row>
    <row r="3" spans="1:6" s="16" customFormat="1" ht="23.65" customHeight="1">
      <c r="A3" s="13" t="s">
        <v>116</v>
      </c>
      <c r="B3" s="14"/>
      <c r="C3" s="15"/>
      <c r="D3" s="18"/>
      <c r="E3" s="62"/>
      <c r="F3" s="18"/>
    </row>
    <row r="4" spans="1:6" ht="23.65" customHeight="1">
      <c r="A4" s="14"/>
      <c r="B4" s="14"/>
      <c r="C4" s="15"/>
      <c r="D4" s="15"/>
      <c r="E4" s="62"/>
      <c r="F4" s="19" t="s">
        <v>2</v>
      </c>
    </row>
    <row r="5" spans="1:6" ht="23.65" customHeight="1">
      <c r="A5" s="14"/>
      <c r="B5" s="14"/>
      <c r="C5" s="15"/>
      <c r="D5" s="29" t="s">
        <v>75</v>
      </c>
      <c r="E5" s="45"/>
      <c r="F5" s="29" t="s">
        <v>75</v>
      </c>
    </row>
    <row r="6" spans="1:6" ht="23.65" customHeight="1">
      <c r="B6" s="22" t="s">
        <v>3</v>
      </c>
      <c r="C6" s="23"/>
      <c r="D6" s="51" t="s">
        <v>114</v>
      </c>
      <c r="E6" s="52"/>
      <c r="F6" s="51" t="s">
        <v>115</v>
      </c>
    </row>
    <row r="7" spans="1:6" ht="23.65" customHeight="1">
      <c r="B7" s="22"/>
      <c r="C7" s="23"/>
      <c r="D7" s="57" t="s">
        <v>77</v>
      </c>
      <c r="E7" s="58"/>
      <c r="F7" s="57" t="s">
        <v>78</v>
      </c>
    </row>
    <row r="8" spans="1:6" ht="23.65" customHeight="1">
      <c r="B8" s="22"/>
      <c r="C8" s="23"/>
      <c r="D8" s="57" t="s">
        <v>79</v>
      </c>
      <c r="E8" s="58"/>
      <c r="F8" s="57"/>
    </row>
    <row r="9" spans="1:6" ht="23.65" customHeight="1">
      <c r="A9" s="12" t="s">
        <v>4</v>
      </c>
    </row>
    <row r="10" spans="1:6" ht="23.65" customHeight="1">
      <c r="A10" s="12" t="s">
        <v>5</v>
      </c>
      <c r="B10" s="25"/>
    </row>
    <row r="11" spans="1:6" ht="23.65" customHeight="1">
      <c r="A11" s="21" t="s">
        <v>6</v>
      </c>
      <c r="B11" s="25"/>
      <c r="D11" s="47">
        <v>186237586</v>
      </c>
      <c r="E11" s="47"/>
      <c r="F11" s="47">
        <v>142246712</v>
      </c>
    </row>
    <row r="12" spans="1:6" ht="23.65" customHeight="1">
      <c r="A12" s="21" t="s">
        <v>80</v>
      </c>
      <c r="B12" s="25">
        <v>3</v>
      </c>
      <c r="C12" s="53"/>
      <c r="D12" s="54">
        <v>232502414</v>
      </c>
      <c r="E12" s="55"/>
      <c r="F12" s="54">
        <v>296768010</v>
      </c>
    </row>
    <row r="13" spans="1:6" ht="23.65" customHeight="1">
      <c r="A13" s="27" t="s">
        <v>68</v>
      </c>
      <c r="B13" s="25"/>
      <c r="D13" s="47">
        <v>122927263</v>
      </c>
      <c r="E13" s="47"/>
      <c r="F13" s="47">
        <v>122984222.00000001</v>
      </c>
    </row>
    <row r="14" spans="1:6" ht="23.65" customHeight="1">
      <c r="A14" s="21" t="s">
        <v>131</v>
      </c>
      <c r="B14" s="25"/>
      <c r="D14" s="47">
        <v>37861867</v>
      </c>
      <c r="E14" s="47"/>
      <c r="F14" s="47">
        <v>37861867</v>
      </c>
    </row>
    <row r="15" spans="1:6" ht="23.65" customHeight="1">
      <c r="A15" s="21" t="s">
        <v>130</v>
      </c>
      <c r="B15" s="25"/>
      <c r="D15" s="47">
        <v>8155563</v>
      </c>
      <c r="E15" s="47"/>
      <c r="F15" s="47">
        <v>9320438</v>
      </c>
    </row>
    <row r="16" spans="1:6" ht="23.65" customHeight="1">
      <c r="A16" s="12" t="s">
        <v>7</v>
      </c>
      <c r="B16" s="25"/>
      <c r="D16" s="67">
        <f>SUM(D11:D15)</f>
        <v>587684693</v>
      </c>
      <c r="E16" s="47"/>
      <c r="F16" s="67">
        <f>SUM(F11:F15)</f>
        <v>609181249</v>
      </c>
    </row>
    <row r="17" spans="1:6" ht="23.65" customHeight="1">
      <c r="A17" s="12" t="s">
        <v>8</v>
      </c>
      <c r="B17" s="25"/>
      <c r="D17" s="47"/>
      <c r="E17" s="47"/>
      <c r="F17" s="47"/>
    </row>
    <row r="18" spans="1:6" ht="23.65" customHeight="1">
      <c r="A18" s="21" t="s">
        <v>108</v>
      </c>
      <c r="B18" s="25"/>
      <c r="D18" s="54">
        <v>303018</v>
      </c>
      <c r="E18" s="54"/>
      <c r="F18" s="54">
        <v>303018</v>
      </c>
    </row>
    <row r="19" spans="1:6" ht="23.65" customHeight="1">
      <c r="A19" s="26" t="s">
        <v>69</v>
      </c>
      <c r="B19" s="25">
        <v>4</v>
      </c>
      <c r="D19" s="74">
        <v>249451886</v>
      </c>
      <c r="E19" s="54"/>
      <c r="F19" s="74">
        <v>250208082</v>
      </c>
    </row>
    <row r="20" spans="1:6" ht="23.65" customHeight="1">
      <c r="A20" s="26" t="s">
        <v>81</v>
      </c>
      <c r="B20" s="25"/>
      <c r="D20" s="71">
        <v>592377</v>
      </c>
      <c r="E20" s="47"/>
      <c r="F20" s="71">
        <v>657960</v>
      </c>
    </row>
    <row r="21" spans="1:6" ht="23.65" customHeight="1">
      <c r="A21" s="26" t="s">
        <v>82</v>
      </c>
      <c r="B21" s="25"/>
      <c r="D21" s="75">
        <v>9817646</v>
      </c>
      <c r="E21" s="47"/>
      <c r="F21" s="75">
        <v>8791071</v>
      </c>
    </row>
    <row r="22" spans="1:6" ht="23.65" customHeight="1">
      <c r="A22" s="12" t="s">
        <v>9</v>
      </c>
      <c r="B22" s="25"/>
      <c r="D22" s="47">
        <f>SUM(D18:D21)</f>
        <v>260164927</v>
      </c>
      <c r="E22" s="47"/>
      <c r="F22" s="47">
        <f>SUM(F18:F21)</f>
        <v>259960131</v>
      </c>
    </row>
    <row r="23" spans="1:6" ht="23.65" customHeight="1" thickBot="1">
      <c r="A23" s="12" t="s">
        <v>10</v>
      </c>
      <c r="D23" s="69">
        <f>SUM(D22,D16)</f>
        <v>847849620</v>
      </c>
      <c r="E23" s="54"/>
      <c r="F23" s="69">
        <f>SUM(F22,F16)</f>
        <v>869141380</v>
      </c>
    </row>
    <row r="24" spans="1:6" ht="23.65" customHeight="1" thickTop="1"/>
    <row r="25" spans="1:6" ht="23.65" customHeight="1">
      <c r="A25" s="21" t="s">
        <v>11</v>
      </c>
    </row>
    <row r="26" spans="1:6" s="16" customFormat="1" ht="23.65" customHeight="1">
      <c r="A26" s="13" t="s">
        <v>0</v>
      </c>
      <c r="B26" s="14"/>
      <c r="C26" s="15"/>
      <c r="D26" s="15"/>
      <c r="E26" s="15"/>
      <c r="F26" s="15"/>
    </row>
    <row r="27" spans="1:6" s="16" customFormat="1" ht="23.65" customHeight="1">
      <c r="A27" s="28" t="s">
        <v>12</v>
      </c>
      <c r="B27" s="14"/>
      <c r="C27" s="15"/>
      <c r="D27" s="18"/>
      <c r="E27" s="15"/>
      <c r="F27" s="18"/>
    </row>
    <row r="28" spans="1:6" s="16" customFormat="1" ht="23.65" customHeight="1">
      <c r="A28" s="13" t="s">
        <v>116</v>
      </c>
      <c r="B28" s="14"/>
      <c r="C28" s="15"/>
      <c r="D28" s="18"/>
      <c r="E28" s="62"/>
      <c r="F28" s="18"/>
    </row>
    <row r="29" spans="1:6" ht="23.65" customHeight="1">
      <c r="A29" s="14"/>
      <c r="B29" s="14"/>
      <c r="C29" s="15"/>
      <c r="D29" s="15"/>
      <c r="E29" s="62"/>
      <c r="F29" s="19" t="s">
        <v>2</v>
      </c>
    </row>
    <row r="30" spans="1:6" ht="23.65" customHeight="1">
      <c r="A30" s="14"/>
      <c r="B30" s="14"/>
      <c r="C30" s="15"/>
      <c r="D30" s="29" t="s">
        <v>75</v>
      </c>
      <c r="E30" s="45"/>
      <c r="F30" s="29" t="s">
        <v>75</v>
      </c>
    </row>
    <row r="31" spans="1:6" ht="23.65" customHeight="1">
      <c r="B31" s="22" t="s">
        <v>3</v>
      </c>
      <c r="C31" s="23"/>
      <c r="D31" s="51" t="s">
        <v>114</v>
      </c>
      <c r="E31" s="52"/>
      <c r="F31" s="51" t="s">
        <v>115</v>
      </c>
    </row>
    <row r="32" spans="1:6" ht="23.65" customHeight="1">
      <c r="B32" s="22"/>
      <c r="C32" s="23"/>
      <c r="D32" s="57" t="s">
        <v>77</v>
      </c>
      <c r="E32" s="58"/>
      <c r="F32" s="57" t="s">
        <v>78</v>
      </c>
    </row>
    <row r="33" spans="1:6" ht="23.65" customHeight="1">
      <c r="B33" s="22"/>
      <c r="C33" s="23"/>
      <c r="D33" s="57" t="s">
        <v>79</v>
      </c>
      <c r="E33" s="58"/>
      <c r="F33" s="57"/>
    </row>
    <row r="34" spans="1:6" ht="23.65" customHeight="1">
      <c r="A34" s="12" t="s">
        <v>13</v>
      </c>
    </row>
    <row r="35" spans="1:6" ht="23.65" customHeight="1">
      <c r="A35" s="12" t="s">
        <v>14</v>
      </c>
    </row>
    <row r="36" spans="1:6" ht="23.65" customHeight="1">
      <c r="A36" s="27" t="s">
        <v>70</v>
      </c>
      <c r="B36" s="25">
        <v>5</v>
      </c>
      <c r="D36" s="29">
        <v>256872257</v>
      </c>
      <c r="E36" s="29"/>
      <c r="F36" s="29">
        <v>293999689</v>
      </c>
    </row>
    <row r="37" spans="1:6" ht="23.65" customHeight="1">
      <c r="A37" s="27" t="s">
        <v>97</v>
      </c>
      <c r="B37" s="25"/>
      <c r="D37" s="29">
        <v>1585121</v>
      </c>
      <c r="E37" s="29"/>
      <c r="F37" s="47">
        <v>1575414</v>
      </c>
    </row>
    <row r="38" spans="1:6" ht="23.65" customHeight="1">
      <c r="A38" s="21" t="s">
        <v>96</v>
      </c>
      <c r="B38" s="25"/>
      <c r="D38" s="47">
        <v>13096600</v>
      </c>
      <c r="E38" s="29"/>
      <c r="F38" s="47">
        <v>9338458</v>
      </c>
    </row>
    <row r="39" spans="1:6" ht="23.65" customHeight="1">
      <c r="A39" s="21" t="s">
        <v>112</v>
      </c>
      <c r="B39" s="25"/>
      <c r="D39" s="47"/>
      <c r="E39" s="29"/>
      <c r="F39" s="47"/>
    </row>
    <row r="40" spans="1:6" ht="23.65" customHeight="1">
      <c r="A40" s="21" t="s">
        <v>113</v>
      </c>
      <c r="B40" s="25"/>
      <c r="D40" s="47">
        <v>2467180</v>
      </c>
      <c r="E40" s="29"/>
      <c r="F40" s="47">
        <v>237320</v>
      </c>
    </row>
    <row r="41" spans="1:6" ht="23.65" customHeight="1">
      <c r="A41" s="21" t="s">
        <v>15</v>
      </c>
      <c r="B41" s="25"/>
      <c r="D41" s="30">
        <v>5306344</v>
      </c>
      <c r="E41" s="30"/>
      <c r="F41" s="30">
        <v>7650377</v>
      </c>
    </row>
    <row r="42" spans="1:6" ht="23.65" customHeight="1">
      <c r="A42" s="12" t="s">
        <v>16</v>
      </c>
      <c r="B42" s="25"/>
      <c r="D42" s="32">
        <f>SUM(D36:D41)</f>
        <v>279327502</v>
      </c>
      <c r="E42" s="31"/>
      <c r="F42" s="32">
        <f>SUM(F36:F41)</f>
        <v>312801258</v>
      </c>
    </row>
    <row r="43" spans="1:6" ht="23.65" customHeight="1">
      <c r="A43" s="12" t="s">
        <v>17</v>
      </c>
      <c r="B43" s="25"/>
      <c r="D43" s="31"/>
      <c r="E43" s="31"/>
      <c r="F43" s="31"/>
    </row>
    <row r="44" spans="1:6" ht="23.65" customHeight="1">
      <c r="A44" s="73" t="s">
        <v>102</v>
      </c>
      <c r="B44" s="25"/>
      <c r="D44" s="31">
        <v>1815846</v>
      </c>
      <c r="E44" s="31"/>
      <c r="F44" s="31">
        <v>2215807</v>
      </c>
    </row>
    <row r="45" spans="1:6" ht="23.65" customHeight="1">
      <c r="A45" s="73" t="s">
        <v>18</v>
      </c>
      <c r="B45" s="25">
        <v>6</v>
      </c>
      <c r="D45" s="31">
        <v>44102593</v>
      </c>
      <c r="E45" s="31"/>
      <c r="F45" s="31">
        <v>43173316</v>
      </c>
    </row>
    <row r="46" spans="1:6" ht="23.65" customHeight="1">
      <c r="A46" s="12" t="s">
        <v>19</v>
      </c>
      <c r="B46" s="25"/>
      <c r="D46" s="32">
        <f>SUM(D44:D45)</f>
        <v>45918439</v>
      </c>
      <c r="E46" s="31"/>
      <c r="F46" s="32">
        <f>SUM(F44:F45)</f>
        <v>45389123</v>
      </c>
    </row>
    <row r="47" spans="1:6" ht="23.65" customHeight="1">
      <c r="A47" s="12" t="s">
        <v>20</v>
      </c>
      <c r="D47" s="32">
        <f>SUM(D46,D42)</f>
        <v>325245941</v>
      </c>
      <c r="E47" s="31"/>
      <c r="F47" s="32">
        <f>SUM(F46,F42)</f>
        <v>358190381</v>
      </c>
    </row>
    <row r="48" spans="1:6" ht="23.65" customHeight="1">
      <c r="A48" s="12" t="s">
        <v>21</v>
      </c>
      <c r="D48" s="35"/>
      <c r="E48" s="35"/>
      <c r="F48" s="35"/>
    </row>
    <row r="49" spans="1:6" ht="23.65" customHeight="1">
      <c r="A49" s="21" t="s">
        <v>22</v>
      </c>
      <c r="D49" s="35"/>
      <c r="E49" s="35"/>
      <c r="F49" s="35"/>
    </row>
    <row r="50" spans="1:6" ht="23.65" customHeight="1">
      <c r="A50" s="26" t="s">
        <v>23</v>
      </c>
      <c r="B50" s="25"/>
      <c r="D50" s="35"/>
      <c r="E50" s="35"/>
      <c r="F50" s="35"/>
    </row>
    <row r="51" spans="1:6" ht="23.65" customHeight="1" thickBot="1">
      <c r="A51" s="26" t="s">
        <v>76</v>
      </c>
      <c r="B51" s="25"/>
      <c r="D51" s="70">
        <v>121500000</v>
      </c>
      <c r="E51" s="54"/>
      <c r="F51" s="70">
        <v>121500000</v>
      </c>
    </row>
    <row r="52" spans="1:6" ht="23.65" customHeight="1" thickTop="1">
      <c r="A52" s="26" t="s">
        <v>24</v>
      </c>
      <c r="B52" s="25"/>
      <c r="D52" s="47"/>
      <c r="E52" s="47"/>
      <c r="F52" s="47"/>
    </row>
    <row r="53" spans="1:6" ht="23.65" customHeight="1">
      <c r="A53" s="26" t="s">
        <v>76</v>
      </c>
      <c r="D53" s="47">
        <f>CE!C16</f>
        <v>121500000</v>
      </c>
      <c r="E53" s="54"/>
      <c r="F53" s="47">
        <v>121500000</v>
      </c>
    </row>
    <row r="54" spans="1:6" ht="23.65" customHeight="1">
      <c r="A54" s="21" t="s">
        <v>25</v>
      </c>
      <c r="D54" s="47">
        <f>CE!E16</f>
        <v>233350000</v>
      </c>
      <c r="E54" s="47"/>
      <c r="F54" s="47">
        <v>233350000</v>
      </c>
    </row>
    <row r="55" spans="1:6" ht="23.65" customHeight="1">
      <c r="A55" s="26" t="s">
        <v>26</v>
      </c>
      <c r="B55" s="25"/>
      <c r="E55" s="47"/>
    </row>
    <row r="56" spans="1:6" ht="23.65" customHeight="1">
      <c r="A56" s="26" t="s">
        <v>27</v>
      </c>
      <c r="B56" s="25"/>
      <c r="D56" s="47">
        <f>CE!G16</f>
        <v>12150000</v>
      </c>
      <c r="E56" s="47"/>
      <c r="F56" s="47">
        <f>SUM(CE!G14)</f>
        <v>12150000</v>
      </c>
    </row>
    <row r="57" spans="1:6" ht="23.65" customHeight="1">
      <c r="A57" s="56" t="s">
        <v>28</v>
      </c>
      <c r="B57" s="25">
        <v>10</v>
      </c>
      <c r="D57" s="68">
        <f>CE!I16</f>
        <v>155603679</v>
      </c>
      <c r="E57" s="54"/>
      <c r="F57" s="68">
        <f>SUM(CE!I14)</f>
        <v>143950999</v>
      </c>
    </row>
    <row r="58" spans="1:6" ht="23.65" customHeight="1">
      <c r="A58" s="28" t="s">
        <v>29</v>
      </c>
      <c r="D58" s="68">
        <f>SUM(D53:D57)</f>
        <v>522603679</v>
      </c>
      <c r="E58" s="47"/>
      <c r="F58" s="68">
        <f>SUM(F53:F57)</f>
        <v>510950999</v>
      </c>
    </row>
    <row r="59" spans="1:6" ht="23.65" customHeight="1" thickBot="1">
      <c r="A59" s="12" t="s">
        <v>30</v>
      </c>
      <c r="D59" s="70">
        <f>SUM(D58,D47)</f>
        <v>847849620</v>
      </c>
      <c r="E59" s="47"/>
      <c r="F59" s="70">
        <f>SUM(F58,F47)</f>
        <v>869141380</v>
      </c>
    </row>
    <row r="60" spans="1:6" ht="23.65" customHeight="1" thickTop="1">
      <c r="B60" s="36"/>
      <c r="D60" s="76">
        <f>SUM(D59-D23)</f>
        <v>0</v>
      </c>
      <c r="E60" s="65"/>
      <c r="F60" s="47">
        <f>SUM(F59-F23)</f>
        <v>0</v>
      </c>
    </row>
    <row r="61" spans="1:6" ht="23.65" customHeight="1">
      <c r="A61" s="21" t="s">
        <v>11</v>
      </c>
      <c r="B61" s="36"/>
    </row>
    <row r="62" spans="1:6" ht="23.65" customHeight="1">
      <c r="B62" s="36"/>
    </row>
    <row r="63" spans="1:6" ht="23.65" customHeight="1">
      <c r="A63" s="37"/>
      <c r="B63" s="36"/>
    </row>
    <row r="64" spans="1:6" ht="23.65" customHeight="1">
      <c r="A64" s="38"/>
      <c r="B64" s="36"/>
    </row>
    <row r="65" spans="1:2" ht="23.65" customHeight="1">
      <c r="B65" s="21" t="s">
        <v>31</v>
      </c>
    </row>
    <row r="66" spans="1:2" ht="23.65" customHeight="1">
      <c r="A66" s="37"/>
      <c r="B66" s="36"/>
    </row>
  </sheetData>
  <printOptions horizontalCentered="1"/>
  <pageMargins left="0.66" right="0.196850393700787" top="0.78740157480314998" bottom="0.118110236220472" header="0.31496062992126" footer="0.31496062992126"/>
  <pageSetup paperSize="9" scale="80" fitToHeight="6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showGridLines="0" view="pageBreakPreview" zoomScaleNormal="85" zoomScaleSheetLayoutView="100" workbookViewId="0">
      <selection activeCell="A86" sqref="A86"/>
    </sheetView>
  </sheetViews>
  <sheetFormatPr defaultColWidth="10.7265625" defaultRowHeight="24" customHeight="1"/>
  <cols>
    <col min="1" max="1" width="52.1796875" style="21" customWidth="1"/>
    <col min="2" max="2" width="10.7265625" style="21" customWidth="1"/>
    <col min="3" max="3" width="1.54296875" style="20" customWidth="1"/>
    <col min="4" max="4" width="16.26953125" style="20" customWidth="1"/>
    <col min="5" max="5" width="1.26953125" style="20" customWidth="1"/>
    <col min="6" max="6" width="16.26953125" style="20" customWidth="1"/>
    <col min="7" max="7" width="17.7265625" style="20" customWidth="1"/>
    <col min="8" max="8" width="14.26953125" style="20" customWidth="1"/>
    <col min="9" max="16384" width="10.7265625" style="20"/>
  </cols>
  <sheetData>
    <row r="1" spans="1:7" s="39" customFormat="1" ht="24" customHeight="1">
      <c r="D1" s="40"/>
      <c r="E1" s="41"/>
      <c r="F1" s="19" t="s">
        <v>32</v>
      </c>
    </row>
    <row r="2" spans="1:7" s="16" customFormat="1" ht="24" customHeight="1">
      <c r="A2" s="13" t="s">
        <v>0</v>
      </c>
      <c r="B2" s="14"/>
      <c r="C2" s="15"/>
      <c r="D2" s="15"/>
      <c r="E2" s="15"/>
      <c r="F2" s="15"/>
    </row>
    <row r="3" spans="1:7" s="16" customFormat="1" ht="24" customHeight="1">
      <c r="A3" s="28" t="s">
        <v>33</v>
      </c>
      <c r="B3" s="14"/>
      <c r="C3" s="15"/>
      <c r="D3" s="15"/>
      <c r="E3" s="15"/>
      <c r="F3" s="15"/>
    </row>
    <row r="4" spans="1:7" s="16" customFormat="1" ht="24" customHeight="1">
      <c r="A4" s="13" t="s">
        <v>109</v>
      </c>
      <c r="B4" s="14"/>
      <c r="C4" s="15"/>
      <c r="D4" s="15"/>
      <c r="E4" s="15"/>
      <c r="F4" s="15"/>
    </row>
    <row r="5" spans="1:7" s="16" customFormat="1" ht="24" customHeight="1">
      <c r="B5" s="14"/>
      <c r="C5" s="15"/>
      <c r="D5" s="18"/>
      <c r="E5" s="15"/>
      <c r="F5" s="19" t="s">
        <v>2</v>
      </c>
    </row>
    <row r="6" spans="1:7" ht="24" customHeight="1">
      <c r="B6" s="22" t="s">
        <v>3</v>
      </c>
      <c r="C6" s="23"/>
      <c r="D6" s="42">
        <v>2564</v>
      </c>
      <c r="E6" s="43"/>
      <c r="F6" s="42">
        <v>2563</v>
      </c>
    </row>
    <row r="7" spans="1:7" ht="24" customHeight="1">
      <c r="A7" s="12" t="s">
        <v>34</v>
      </c>
      <c r="B7" s="22"/>
      <c r="C7" s="23"/>
      <c r="D7" s="42"/>
      <c r="E7" s="43"/>
      <c r="F7" s="24"/>
    </row>
    <row r="8" spans="1:7" ht="24" customHeight="1">
      <c r="A8" s="12" t="s">
        <v>35</v>
      </c>
    </row>
    <row r="9" spans="1:7" ht="24" customHeight="1">
      <c r="A9" s="26" t="s">
        <v>93</v>
      </c>
      <c r="B9" s="25"/>
      <c r="D9" s="30">
        <v>242272349</v>
      </c>
      <c r="E9" s="30"/>
      <c r="F9" s="30">
        <v>197610371</v>
      </c>
    </row>
    <row r="10" spans="1:7" ht="24" customHeight="1">
      <c r="A10" s="26" t="s">
        <v>36</v>
      </c>
      <c r="B10" s="25"/>
      <c r="D10" s="30">
        <v>3985631</v>
      </c>
      <c r="E10" s="30"/>
      <c r="F10" s="30">
        <v>4162106</v>
      </c>
    </row>
    <row r="11" spans="1:7" ht="24" customHeight="1">
      <c r="A11" s="12" t="s">
        <v>37</v>
      </c>
      <c r="D11" s="32">
        <f>SUM(D9:D10)</f>
        <v>246257980</v>
      </c>
      <c r="E11" s="30"/>
      <c r="F11" s="32">
        <f>SUM(F9:F10)</f>
        <v>201772477</v>
      </c>
    </row>
    <row r="12" spans="1:7" ht="24" customHeight="1">
      <c r="A12" s="12" t="s">
        <v>38</v>
      </c>
      <c r="D12" s="30"/>
      <c r="E12" s="30"/>
      <c r="F12" s="30"/>
    </row>
    <row r="13" spans="1:7" ht="24" customHeight="1">
      <c r="A13" s="26" t="s">
        <v>83</v>
      </c>
      <c r="D13" s="30">
        <v>199933699</v>
      </c>
      <c r="E13" s="30"/>
      <c r="F13" s="30">
        <v>155606822</v>
      </c>
    </row>
    <row r="14" spans="1:7" ht="24" customHeight="1">
      <c r="A14" s="26" t="s">
        <v>89</v>
      </c>
      <c r="B14" s="25"/>
      <c r="D14" s="30">
        <v>12100735</v>
      </c>
      <c r="E14" s="30"/>
      <c r="F14" s="30">
        <v>7428568</v>
      </c>
      <c r="G14" s="72"/>
    </row>
    <row r="15" spans="1:7" ht="24" customHeight="1">
      <c r="A15" s="26" t="s">
        <v>39</v>
      </c>
      <c r="B15" s="25"/>
      <c r="D15" s="30">
        <v>19683978</v>
      </c>
      <c r="E15" s="30"/>
      <c r="F15" s="30">
        <v>20716472</v>
      </c>
    </row>
    <row r="16" spans="1:7" ht="24" customHeight="1">
      <c r="A16" s="12" t="s">
        <v>40</v>
      </c>
      <c r="D16" s="32">
        <f>SUM(D13:D15)</f>
        <v>231718412</v>
      </c>
      <c r="E16" s="30"/>
      <c r="F16" s="32">
        <f>SUM(F13:F15)</f>
        <v>183751862</v>
      </c>
    </row>
    <row r="17" spans="1:6" ht="24" customHeight="1">
      <c r="A17" s="28" t="s">
        <v>117</v>
      </c>
      <c r="D17" s="30">
        <f>SUM(D11-D16)</f>
        <v>14539568</v>
      </c>
      <c r="E17" s="30"/>
      <c r="F17" s="30">
        <f>SUM(F11-F16)</f>
        <v>18020615</v>
      </c>
    </row>
    <row r="18" spans="1:6" ht="24" customHeight="1">
      <c r="A18" s="26" t="s">
        <v>98</v>
      </c>
      <c r="D18" s="33">
        <v>-35746</v>
      </c>
      <c r="E18" s="30"/>
      <c r="F18" s="33">
        <v>-8905</v>
      </c>
    </row>
    <row r="19" spans="1:6" ht="24" customHeight="1">
      <c r="A19" s="28" t="s">
        <v>118</v>
      </c>
      <c r="D19" s="30">
        <f>SUM(D17:D18)</f>
        <v>14503822</v>
      </c>
      <c r="E19" s="30"/>
      <c r="F19" s="30">
        <f>SUM(F17:F18)</f>
        <v>18011710</v>
      </c>
    </row>
    <row r="20" spans="1:6" ht="24" customHeight="1">
      <c r="A20" s="26" t="s">
        <v>119</v>
      </c>
      <c r="B20" s="25">
        <v>7</v>
      </c>
      <c r="D20" s="33">
        <v>-2851142</v>
      </c>
      <c r="E20" s="31"/>
      <c r="F20" s="33">
        <v>-3570590</v>
      </c>
    </row>
    <row r="21" spans="1:6" ht="24" customHeight="1">
      <c r="A21" s="12" t="s">
        <v>120</v>
      </c>
      <c r="D21" s="31">
        <f>SUM(D19:D20)</f>
        <v>11652680</v>
      </c>
      <c r="E21" s="31"/>
      <c r="F21" s="31">
        <f>SUM(F19:F20)</f>
        <v>14441120</v>
      </c>
    </row>
    <row r="22" spans="1:6" ht="24" customHeight="1">
      <c r="A22" s="12" t="s">
        <v>84</v>
      </c>
      <c r="D22" s="33">
        <v>0</v>
      </c>
      <c r="E22" s="31"/>
      <c r="F22" s="33">
        <v>0</v>
      </c>
    </row>
    <row r="23" spans="1:6" ht="24" customHeight="1" thickBot="1">
      <c r="A23" s="12" t="s">
        <v>85</v>
      </c>
      <c r="D23" s="44">
        <f>SUM(D21:D22)</f>
        <v>11652680</v>
      </c>
      <c r="E23" s="31"/>
      <c r="F23" s="44">
        <f>SUM(F21:F22)</f>
        <v>14441120</v>
      </c>
    </row>
    <row r="24" spans="1:6" ht="24" customHeight="1" thickTop="1">
      <c r="D24" s="31"/>
      <c r="E24" s="31"/>
      <c r="F24" s="31"/>
    </row>
    <row r="25" spans="1:6" ht="24" customHeight="1">
      <c r="A25" s="12" t="s">
        <v>67</v>
      </c>
      <c r="B25" s="25">
        <v>8</v>
      </c>
    </row>
    <row r="26" spans="1:6" ht="24" customHeight="1" thickBot="1">
      <c r="A26" s="21" t="s">
        <v>121</v>
      </c>
      <c r="D26" s="59">
        <f>D23/121500000</f>
        <v>9.5906831275720167E-2</v>
      </c>
      <c r="E26" s="60"/>
      <c r="F26" s="59">
        <f>F23/121500000</f>
        <v>0.11885695473251029</v>
      </c>
    </row>
    <row r="27" spans="1:6" ht="24" customHeight="1" thickTop="1">
      <c r="D27" s="45"/>
      <c r="E27" s="45"/>
      <c r="F27" s="45"/>
    </row>
    <row r="28" spans="1:6" ht="24" customHeight="1">
      <c r="A28" s="21" t="s">
        <v>11</v>
      </c>
      <c r="B28" s="36"/>
      <c r="D28" s="34"/>
      <c r="E28" s="35"/>
      <c r="F28" s="34"/>
    </row>
    <row r="29" spans="1:6" s="16" customFormat="1" ht="24" customHeight="1">
      <c r="B29" s="14"/>
      <c r="C29" s="15"/>
      <c r="D29" s="15"/>
      <c r="E29" s="15"/>
      <c r="F29" s="19" t="s">
        <v>32</v>
      </c>
    </row>
    <row r="30" spans="1:6" s="16" customFormat="1" ht="24" customHeight="1">
      <c r="A30" s="13" t="s">
        <v>0</v>
      </c>
      <c r="B30" s="14"/>
      <c r="C30" s="15"/>
      <c r="D30" s="15"/>
      <c r="E30" s="15"/>
      <c r="F30" s="15"/>
    </row>
    <row r="31" spans="1:6" s="16" customFormat="1" ht="24" customHeight="1">
      <c r="A31" s="28" t="s">
        <v>41</v>
      </c>
      <c r="B31" s="14"/>
      <c r="C31" s="15"/>
      <c r="D31" s="15"/>
      <c r="E31" s="15"/>
      <c r="F31" s="15"/>
    </row>
    <row r="32" spans="1:6" s="16" customFormat="1" ht="24" customHeight="1">
      <c r="A32" s="13" t="s">
        <v>109</v>
      </c>
      <c r="B32" s="14"/>
      <c r="C32" s="15"/>
      <c r="D32" s="15"/>
      <c r="E32" s="15"/>
      <c r="F32" s="15"/>
    </row>
    <row r="33" spans="1:6" s="16" customFormat="1" ht="24" customHeight="1">
      <c r="B33" s="14"/>
      <c r="C33" s="15"/>
      <c r="D33" s="18"/>
      <c r="E33" s="15"/>
      <c r="F33" s="19" t="s">
        <v>2</v>
      </c>
    </row>
    <row r="34" spans="1:6" ht="24" customHeight="1">
      <c r="B34" s="22"/>
      <c r="C34" s="23"/>
      <c r="D34" s="42">
        <v>2564</v>
      </c>
      <c r="E34" s="43"/>
      <c r="F34" s="42">
        <v>2563</v>
      </c>
    </row>
    <row r="35" spans="1:6" ht="24" customHeight="1">
      <c r="A35" s="12" t="s">
        <v>91</v>
      </c>
      <c r="B35" s="46"/>
      <c r="D35" s="29"/>
      <c r="E35" s="29"/>
      <c r="F35" s="29"/>
    </row>
    <row r="36" spans="1:6" ht="24" customHeight="1">
      <c r="A36" s="21" t="s">
        <v>122</v>
      </c>
      <c r="B36" s="46"/>
      <c r="D36" s="31">
        <f>SUM(D19)</f>
        <v>14503822</v>
      </c>
      <c r="E36" s="31"/>
      <c r="F36" s="31">
        <f>SUM(F19)</f>
        <v>18011710</v>
      </c>
    </row>
    <row r="37" spans="1:6" ht="24" customHeight="1">
      <c r="A37" s="21" t="s">
        <v>123</v>
      </c>
      <c r="B37" s="46"/>
      <c r="D37" s="30"/>
      <c r="E37" s="30"/>
      <c r="F37" s="30"/>
    </row>
    <row r="38" spans="1:6" ht="24" customHeight="1">
      <c r="A38" s="21" t="s">
        <v>42</v>
      </c>
      <c r="B38" s="46"/>
      <c r="D38" s="30"/>
      <c r="E38" s="30"/>
      <c r="F38" s="30"/>
    </row>
    <row r="39" spans="1:6" ht="24" customHeight="1">
      <c r="A39" s="26" t="s">
        <v>43</v>
      </c>
      <c r="B39" s="46"/>
      <c r="D39" s="31">
        <v>5504939</v>
      </c>
      <c r="E39" s="30"/>
      <c r="F39" s="31">
        <v>5595726</v>
      </c>
    </row>
    <row r="40" spans="1:6" ht="24" customHeight="1">
      <c r="A40" s="26" t="s">
        <v>124</v>
      </c>
      <c r="B40" s="46"/>
      <c r="D40" s="30">
        <v>-3434210</v>
      </c>
      <c r="E40" s="30"/>
      <c r="F40" s="30">
        <v>-1806839</v>
      </c>
    </row>
    <row r="41" spans="1:6" ht="24" customHeight="1">
      <c r="A41" s="26" t="s">
        <v>107</v>
      </c>
      <c r="B41" s="46"/>
      <c r="D41" s="30">
        <v>130415</v>
      </c>
      <c r="E41" s="30"/>
      <c r="F41" s="30">
        <v>137342</v>
      </c>
    </row>
    <row r="42" spans="1:6" ht="24" customHeight="1">
      <c r="A42" s="26" t="s">
        <v>125</v>
      </c>
      <c r="B42" s="46"/>
      <c r="D42" s="30">
        <v>-13066</v>
      </c>
      <c r="E42" s="30"/>
      <c r="F42" s="30">
        <v>181543</v>
      </c>
    </row>
    <row r="43" spans="1:6" ht="24" customHeight="1">
      <c r="A43" s="21" t="s">
        <v>44</v>
      </c>
      <c r="B43" s="46"/>
      <c r="D43" s="30">
        <v>1322761</v>
      </c>
      <c r="E43" s="30"/>
      <c r="F43" s="30">
        <v>1631274</v>
      </c>
    </row>
    <row r="44" spans="1:6" ht="24" customHeight="1">
      <c r="A44" s="21" t="s">
        <v>126</v>
      </c>
      <c r="B44" s="46"/>
      <c r="D44" s="30">
        <v>-1233585</v>
      </c>
      <c r="E44" s="30"/>
      <c r="F44" s="30">
        <v>-1179797</v>
      </c>
    </row>
    <row r="45" spans="1:6" ht="24" customHeight="1">
      <c r="A45" s="21" t="s">
        <v>133</v>
      </c>
      <c r="B45" s="46"/>
      <c r="D45" s="30">
        <v>2229859</v>
      </c>
      <c r="E45" s="30"/>
      <c r="F45" s="30">
        <v>0</v>
      </c>
    </row>
    <row r="46" spans="1:6" ht="24" customHeight="1">
      <c r="A46" s="21" t="s">
        <v>45</v>
      </c>
      <c r="B46" s="46"/>
      <c r="D46" s="30">
        <v>-79701</v>
      </c>
      <c r="E46" s="30"/>
      <c r="F46" s="30">
        <v>-175757</v>
      </c>
    </row>
    <row r="47" spans="1:6" ht="24" customHeight="1">
      <c r="A47" s="21" t="s">
        <v>46</v>
      </c>
      <c r="B47" s="46"/>
      <c r="D47" s="33">
        <v>35746</v>
      </c>
      <c r="E47" s="30"/>
      <c r="F47" s="33">
        <v>8905</v>
      </c>
    </row>
    <row r="48" spans="1:6" ht="24" customHeight="1">
      <c r="A48" s="21" t="s">
        <v>105</v>
      </c>
      <c r="B48" s="46"/>
      <c r="D48" s="31"/>
      <c r="E48" s="30"/>
      <c r="F48" s="31"/>
    </row>
    <row r="49" spans="1:6" ht="24" customHeight="1">
      <c r="A49" s="21" t="s">
        <v>47</v>
      </c>
      <c r="B49" s="46"/>
      <c r="D49" s="30">
        <f>SUM(D36:D47)</f>
        <v>18966980</v>
      </c>
      <c r="E49" s="30"/>
      <c r="F49" s="30">
        <f>SUM(F36:F47)</f>
        <v>22404107</v>
      </c>
    </row>
    <row r="50" spans="1:6" ht="24" customHeight="1">
      <c r="A50" s="21" t="s">
        <v>87</v>
      </c>
      <c r="B50" s="46"/>
      <c r="D50" s="30"/>
      <c r="E50" s="30"/>
      <c r="F50" s="30"/>
    </row>
    <row r="51" spans="1:6" ht="24" customHeight="1">
      <c r="A51" s="21" t="s">
        <v>71</v>
      </c>
      <c r="B51" s="46"/>
      <c r="D51" s="30">
        <v>69975405</v>
      </c>
      <c r="E51" s="30"/>
      <c r="F51" s="30">
        <v>17127189</v>
      </c>
    </row>
    <row r="52" spans="1:6" ht="24" customHeight="1">
      <c r="A52" s="21" t="s">
        <v>48</v>
      </c>
      <c r="B52" s="46"/>
      <c r="D52" s="30">
        <v>-73455.999999985099</v>
      </c>
      <c r="E52" s="30"/>
      <c r="F52" s="30">
        <v>-7855761</v>
      </c>
    </row>
    <row r="53" spans="1:6" ht="24" customHeight="1">
      <c r="A53" s="26" t="s">
        <v>49</v>
      </c>
      <c r="B53" s="46"/>
      <c r="D53" s="30">
        <v>1164875</v>
      </c>
      <c r="E53" s="30"/>
      <c r="F53" s="30">
        <v>-1468762</v>
      </c>
    </row>
    <row r="54" spans="1:6" ht="24" customHeight="1">
      <c r="A54" s="21" t="s">
        <v>50</v>
      </c>
      <c r="B54" s="46"/>
      <c r="D54" s="30"/>
      <c r="E54" s="30"/>
      <c r="F54" s="30"/>
    </row>
    <row r="55" spans="1:6" ht="24" customHeight="1">
      <c r="A55" s="26" t="s">
        <v>72</v>
      </c>
      <c r="B55" s="46"/>
      <c r="D55" s="30">
        <v>-34341200</v>
      </c>
      <c r="E55" s="30"/>
      <c r="F55" s="30">
        <v>-7624585</v>
      </c>
    </row>
    <row r="56" spans="1:6" ht="24" customHeight="1">
      <c r="A56" s="26" t="s">
        <v>51</v>
      </c>
      <c r="B56" s="46"/>
      <c r="D56" s="30">
        <v>-2477905</v>
      </c>
      <c r="E56" s="30"/>
      <c r="F56" s="30">
        <v>3244527</v>
      </c>
    </row>
    <row r="57" spans="1:6" ht="24" customHeight="1">
      <c r="A57" s="26" t="s">
        <v>132</v>
      </c>
      <c r="B57" s="46"/>
      <c r="D57" s="33">
        <v>-393484</v>
      </c>
      <c r="E57" s="30"/>
      <c r="F57" s="33">
        <v>-546843</v>
      </c>
    </row>
    <row r="58" spans="1:6" ht="24" customHeight="1">
      <c r="A58" s="26" t="s">
        <v>127</v>
      </c>
      <c r="B58" s="46"/>
      <c r="D58" s="30">
        <f>SUM(D49:E57)</f>
        <v>52821215.000000015</v>
      </c>
      <c r="E58" s="30"/>
      <c r="F58" s="30">
        <f>SUM(F49:G57)</f>
        <v>25279872</v>
      </c>
    </row>
    <row r="59" spans="1:6" ht="24" customHeight="1">
      <c r="A59" s="26" t="s">
        <v>52</v>
      </c>
      <c r="B59" s="46"/>
      <c r="D59" s="31">
        <v>-35746</v>
      </c>
      <c r="E59" s="31"/>
      <c r="F59" s="31">
        <v>-8905</v>
      </c>
    </row>
    <row r="60" spans="1:6" ht="24" customHeight="1">
      <c r="A60" s="26" t="s">
        <v>73</v>
      </c>
      <c r="B60" s="46"/>
      <c r="D60" s="33">
        <v>-119575</v>
      </c>
      <c r="E60" s="30"/>
      <c r="F60" s="33">
        <v>-112920</v>
      </c>
    </row>
    <row r="61" spans="1:6" ht="24" customHeight="1">
      <c r="A61" s="28" t="s">
        <v>128</v>
      </c>
      <c r="B61" s="46"/>
      <c r="D61" s="33">
        <f>SUM(D58:D60)</f>
        <v>52665894.000000015</v>
      </c>
      <c r="E61" s="30"/>
      <c r="F61" s="33">
        <f>SUM(F58:F60)</f>
        <v>25158047</v>
      </c>
    </row>
    <row r="62" spans="1:6" ht="24" customHeight="1">
      <c r="B62" s="46"/>
      <c r="D62" s="34"/>
      <c r="E62" s="35"/>
      <c r="F62" s="34"/>
    </row>
    <row r="63" spans="1:6" ht="24" customHeight="1">
      <c r="A63" s="27" t="s">
        <v>11</v>
      </c>
      <c r="B63" s="46"/>
    </row>
    <row r="64" spans="1:6" s="39" customFormat="1" ht="24" customHeight="1">
      <c r="D64" s="40"/>
      <c r="E64" s="41"/>
      <c r="F64" s="19" t="s">
        <v>32</v>
      </c>
    </row>
    <row r="65" spans="1:6" s="16" customFormat="1" ht="24" customHeight="1">
      <c r="A65" s="13" t="s">
        <v>0</v>
      </c>
      <c r="B65" s="14"/>
      <c r="C65" s="15"/>
      <c r="D65" s="15"/>
      <c r="E65" s="15"/>
      <c r="F65" s="15"/>
    </row>
    <row r="66" spans="1:6" s="16" customFormat="1" ht="24" customHeight="1">
      <c r="A66" s="28" t="s">
        <v>53</v>
      </c>
      <c r="B66" s="14"/>
      <c r="C66" s="15"/>
      <c r="D66" s="15"/>
      <c r="E66" s="15"/>
      <c r="F66" s="15"/>
    </row>
    <row r="67" spans="1:6" s="16" customFormat="1" ht="24" customHeight="1">
      <c r="A67" s="13" t="s">
        <v>109</v>
      </c>
      <c r="B67" s="14"/>
      <c r="C67" s="15"/>
      <c r="D67" s="15"/>
      <c r="E67" s="15"/>
      <c r="F67" s="15"/>
    </row>
    <row r="68" spans="1:6" s="16" customFormat="1" ht="24" customHeight="1">
      <c r="B68" s="14"/>
      <c r="C68" s="15"/>
      <c r="D68" s="18"/>
      <c r="E68" s="15"/>
      <c r="F68" s="19" t="s">
        <v>2</v>
      </c>
    </row>
    <row r="69" spans="1:6" ht="24" customHeight="1">
      <c r="B69" s="22"/>
      <c r="C69" s="23"/>
      <c r="D69" s="42">
        <v>2564</v>
      </c>
      <c r="E69" s="43"/>
      <c r="F69" s="42">
        <v>2563</v>
      </c>
    </row>
    <row r="70" spans="1:6" ht="24" customHeight="1">
      <c r="A70" s="12" t="s">
        <v>90</v>
      </c>
      <c r="B70" s="46"/>
      <c r="D70" s="34"/>
      <c r="E70" s="35"/>
      <c r="F70" s="34"/>
    </row>
    <row r="71" spans="1:6" ht="24" customHeight="1">
      <c r="A71" s="38" t="s">
        <v>99</v>
      </c>
      <c r="B71" s="46"/>
      <c r="D71" s="31">
        <v>-8303682.0000000168</v>
      </c>
      <c r="E71" s="31"/>
      <c r="F71" s="31">
        <v>-2353852</v>
      </c>
    </row>
    <row r="72" spans="1:6" ht="24" customHeight="1">
      <c r="A72" s="38" t="s">
        <v>92</v>
      </c>
      <c r="B72" s="46"/>
      <c r="D72" s="31">
        <v>13084</v>
      </c>
      <c r="E72" s="31"/>
      <c r="F72" s="31">
        <v>9301</v>
      </c>
    </row>
    <row r="73" spans="1:6" ht="24" customHeight="1">
      <c r="A73" s="38" t="s">
        <v>100</v>
      </c>
      <c r="B73" s="46"/>
      <c r="D73" s="31">
        <v>5832</v>
      </c>
      <c r="E73" s="31"/>
      <c r="F73" s="31">
        <v>469</v>
      </c>
    </row>
    <row r="74" spans="1:6" ht="24" customHeight="1">
      <c r="A74" s="12" t="s">
        <v>88</v>
      </c>
      <c r="B74" s="46"/>
      <c r="D74" s="32">
        <f>SUM(D71:D73)</f>
        <v>-8284766.0000000168</v>
      </c>
      <c r="E74" s="30"/>
      <c r="F74" s="32">
        <f>SUM(F71:F73)</f>
        <v>-2344082</v>
      </c>
    </row>
    <row r="75" spans="1:6" ht="24" customHeight="1">
      <c r="A75" s="12" t="s">
        <v>106</v>
      </c>
      <c r="B75" s="46"/>
      <c r="D75" s="30"/>
      <c r="E75" s="30"/>
      <c r="F75" s="30"/>
    </row>
    <row r="76" spans="1:6" ht="24" customHeight="1">
      <c r="A76" s="21" t="s">
        <v>103</v>
      </c>
      <c r="B76" s="46"/>
      <c r="D76" s="30">
        <v>-390254</v>
      </c>
      <c r="E76" s="30"/>
      <c r="F76" s="30">
        <v>-309095</v>
      </c>
    </row>
    <row r="77" spans="1:6" ht="24" customHeight="1">
      <c r="A77" s="12" t="s">
        <v>54</v>
      </c>
      <c r="B77" s="46"/>
      <c r="D77" s="32">
        <f>SUM(D76:D76)</f>
        <v>-390254</v>
      </c>
      <c r="E77" s="30"/>
      <c r="F77" s="32">
        <f>SUM(F76:F76)</f>
        <v>-309095</v>
      </c>
    </row>
    <row r="78" spans="1:6" ht="24" customHeight="1">
      <c r="A78" s="12" t="s">
        <v>129</v>
      </c>
      <c r="B78" s="46"/>
      <c r="D78" s="31">
        <f>SUM(D77,D74,D61)</f>
        <v>43990874</v>
      </c>
      <c r="E78" s="30"/>
      <c r="F78" s="31">
        <f>SUM(F77,F74,F61)</f>
        <v>22504870</v>
      </c>
    </row>
    <row r="79" spans="1:6" ht="24" customHeight="1">
      <c r="A79" s="28" t="s">
        <v>55</v>
      </c>
      <c r="B79" s="46"/>
      <c r="D79" s="33">
        <v>142246712</v>
      </c>
      <c r="E79" s="30"/>
      <c r="F79" s="33">
        <v>162744016</v>
      </c>
    </row>
    <row r="80" spans="1:6" ht="24" customHeight="1" thickBot="1">
      <c r="A80" s="13" t="s">
        <v>56</v>
      </c>
      <c r="B80" s="46"/>
      <c r="D80" s="44">
        <f>SUM(D78:D79)</f>
        <v>186237586</v>
      </c>
      <c r="E80" s="30"/>
      <c r="F80" s="44">
        <f>SUM(F78:F79)</f>
        <v>185248886</v>
      </c>
    </row>
    <row r="81" spans="1:6" ht="24" customHeight="1" thickTop="1">
      <c r="A81" s="13"/>
      <c r="B81" s="46"/>
      <c r="D81" s="66"/>
      <c r="E81" s="30"/>
      <c r="F81" s="30"/>
    </row>
    <row r="82" spans="1:6" ht="24" customHeight="1">
      <c r="A82" s="28" t="s">
        <v>74</v>
      </c>
      <c r="B82" s="46"/>
      <c r="D82" s="30"/>
      <c r="E82" s="30"/>
      <c r="F82" s="30"/>
    </row>
    <row r="83" spans="1:6" ht="24" customHeight="1">
      <c r="A83" s="26" t="s">
        <v>104</v>
      </c>
      <c r="B83" s="46"/>
      <c r="D83" s="30"/>
      <c r="E83" s="30"/>
      <c r="F83" s="30"/>
    </row>
    <row r="84" spans="1:6" ht="24" customHeight="1">
      <c r="A84" s="26" t="s">
        <v>134</v>
      </c>
      <c r="B84" s="46"/>
      <c r="D84" s="30">
        <v>0</v>
      </c>
      <c r="E84" s="30"/>
      <c r="F84" s="30">
        <v>479276</v>
      </c>
    </row>
    <row r="85" spans="1:6" ht="24" customHeight="1">
      <c r="A85" s="26"/>
      <c r="B85" s="46"/>
      <c r="D85" s="30"/>
      <c r="E85" s="30"/>
      <c r="F85" s="30"/>
    </row>
    <row r="86" spans="1:6" ht="24" customHeight="1">
      <c r="A86" s="27" t="s">
        <v>11</v>
      </c>
      <c r="B86" s="46"/>
    </row>
  </sheetData>
  <printOptions horizontalCentered="1"/>
  <pageMargins left="0.90551181102362199" right="0.31496062992126" top="0.78740157480314998" bottom="0.23622047244094499" header="0.31496062992126" footer="0.31496062992126"/>
  <pageSetup paperSize="9" scale="88" fitToHeight="6" orientation="portrait" r:id="rId1"/>
  <rowBreaks count="2" manualBreakCount="2">
    <brk id="28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18"/>
  <sheetViews>
    <sheetView showGridLines="0" view="pageBreakPreview" zoomScaleNormal="100" zoomScaleSheetLayoutView="100" workbookViewId="0">
      <selection activeCell="E48" sqref="E48"/>
    </sheetView>
  </sheetViews>
  <sheetFormatPr defaultColWidth="9.26953125" defaultRowHeight="24" customHeight="1"/>
  <cols>
    <col min="1" max="1" width="9.26953125" style="8"/>
    <col min="2" max="2" width="25.453125" style="1" customWidth="1"/>
    <col min="3" max="3" width="17.453125" style="1" customWidth="1"/>
    <col min="4" max="4" width="1.7265625" style="1" customWidth="1"/>
    <col min="5" max="5" width="17.453125" style="1" customWidth="1"/>
    <col min="6" max="6" width="1.7265625" style="1" customWidth="1"/>
    <col min="7" max="7" width="17.453125" style="1" customWidth="1"/>
    <col min="8" max="8" width="1.7265625" style="63" customWidth="1"/>
    <col min="9" max="9" width="17.453125" style="1" customWidth="1"/>
    <col min="10" max="10" width="1.7265625" style="1" customWidth="1"/>
    <col min="11" max="11" width="17.453125" style="1" customWidth="1"/>
    <col min="12" max="12" width="1.7265625" style="1" customWidth="1"/>
    <col min="13" max="13" width="13.54296875" style="1" customWidth="1"/>
    <col min="14" max="16384" width="9.26953125" style="1"/>
  </cols>
  <sheetData>
    <row r="1" spans="1:11" ht="24" customHeight="1">
      <c r="K1" s="2" t="s">
        <v>57</v>
      </c>
    </row>
    <row r="2" spans="1:11" ht="24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4" customHeight="1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4" customHeight="1">
      <c r="A4" s="78" t="s">
        <v>109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4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4" customHeight="1">
      <c r="A6" s="50"/>
      <c r="C6" s="3" t="s">
        <v>101</v>
      </c>
      <c r="G6" s="80" t="s">
        <v>26</v>
      </c>
      <c r="H6" s="80"/>
      <c r="I6" s="80"/>
    </row>
    <row r="7" spans="1:11" s="3" customFormat="1" ht="24" customHeight="1">
      <c r="A7" s="50"/>
      <c r="C7" s="3" t="s">
        <v>64</v>
      </c>
      <c r="E7" s="3" t="s">
        <v>59</v>
      </c>
      <c r="G7" s="4" t="s">
        <v>60</v>
      </c>
      <c r="H7" s="4"/>
    </row>
    <row r="8" spans="1:11" s="3" customFormat="1" ht="24" customHeight="1">
      <c r="A8" s="50"/>
      <c r="C8" s="11" t="s">
        <v>65</v>
      </c>
      <c r="E8" s="11" t="s">
        <v>66</v>
      </c>
      <c r="G8" s="5" t="s">
        <v>61</v>
      </c>
      <c r="H8" s="4"/>
      <c r="I8" s="5" t="s">
        <v>62</v>
      </c>
      <c r="K8" s="5" t="s">
        <v>63</v>
      </c>
    </row>
    <row r="9" spans="1:11" s="3" customFormat="1" ht="24" customHeight="1">
      <c r="A9" s="50"/>
      <c r="C9" s="4"/>
      <c r="E9" s="4"/>
      <c r="G9" s="4"/>
      <c r="H9" s="4"/>
      <c r="I9" s="4"/>
      <c r="K9" s="4"/>
    </row>
    <row r="10" spans="1:11" ht="24" customHeight="1">
      <c r="A10" s="48" t="s">
        <v>94</v>
      </c>
      <c r="C10" s="6">
        <v>121500000</v>
      </c>
      <c r="D10" s="6"/>
      <c r="E10" s="6">
        <v>233350000</v>
      </c>
      <c r="F10" s="6"/>
      <c r="G10" s="6">
        <v>12150000</v>
      </c>
      <c r="H10" s="7"/>
      <c r="I10" s="6">
        <v>141707438</v>
      </c>
      <c r="J10" s="6"/>
      <c r="K10" s="6">
        <f t="shared" ref="K10:K11" si="0">SUM(C10:I10)</f>
        <v>508707438</v>
      </c>
    </row>
    <row r="11" spans="1:11" ht="24" customHeight="1">
      <c r="A11" s="49" t="s">
        <v>86</v>
      </c>
      <c r="C11" s="61">
        <v>0</v>
      </c>
      <c r="D11" s="7"/>
      <c r="E11" s="61">
        <v>0</v>
      </c>
      <c r="F11" s="7"/>
      <c r="G11" s="61">
        <v>0</v>
      </c>
      <c r="H11" s="7"/>
      <c r="I11" s="7">
        <v>14441120</v>
      </c>
      <c r="J11" s="6"/>
      <c r="K11" s="6">
        <f t="shared" si="0"/>
        <v>14441120</v>
      </c>
    </row>
    <row r="12" spans="1:11" ht="24" customHeight="1" thickBot="1">
      <c r="A12" s="48" t="s">
        <v>95</v>
      </c>
      <c r="C12" s="9">
        <f>SUM(C10:C11)</f>
        <v>121500000</v>
      </c>
      <c r="D12" s="7"/>
      <c r="E12" s="9">
        <f>SUM(E10:E11)</f>
        <v>233350000</v>
      </c>
      <c r="F12" s="7"/>
      <c r="G12" s="9">
        <f>SUM(G10:G11)</f>
        <v>12150000</v>
      </c>
      <c r="H12" s="7">
        <f>SUM(H10:H11)</f>
        <v>0</v>
      </c>
      <c r="I12" s="9">
        <f>SUM(I10:I11)</f>
        <v>156148558</v>
      </c>
      <c r="J12" s="7"/>
      <c r="K12" s="9">
        <f>SUM(K10:K11)</f>
        <v>523148558</v>
      </c>
    </row>
    <row r="13" spans="1:11" ht="24" customHeight="1" thickTop="1">
      <c r="A13" s="49"/>
      <c r="C13" s="10"/>
      <c r="D13" s="10"/>
      <c r="E13" s="10"/>
      <c r="F13" s="10"/>
      <c r="G13" s="10"/>
      <c r="H13" s="64"/>
      <c r="I13" s="10"/>
      <c r="J13" s="10"/>
      <c r="K13" s="10"/>
    </row>
    <row r="14" spans="1:11" ht="24" customHeight="1">
      <c r="A14" s="48" t="s">
        <v>110</v>
      </c>
      <c r="C14" s="6">
        <v>121500000</v>
      </c>
      <c r="D14" s="6"/>
      <c r="E14" s="6">
        <v>233350000</v>
      </c>
      <c r="F14" s="6"/>
      <c r="G14" s="6">
        <v>12150000</v>
      </c>
      <c r="H14" s="7"/>
      <c r="I14" s="6">
        <v>143950999</v>
      </c>
      <c r="J14" s="6"/>
      <c r="K14" s="6">
        <f>SUM(C14:I14)</f>
        <v>510950999</v>
      </c>
    </row>
    <row r="15" spans="1:11" ht="24" customHeight="1">
      <c r="A15" s="21" t="s">
        <v>85</v>
      </c>
      <c r="C15" s="6">
        <v>0</v>
      </c>
      <c r="D15" s="6"/>
      <c r="E15" s="6">
        <v>0</v>
      </c>
      <c r="F15" s="6"/>
      <c r="G15" s="6">
        <v>0</v>
      </c>
      <c r="H15" s="7"/>
      <c r="I15" s="6">
        <f>'PL&amp;CF'!D23</f>
        <v>11652680</v>
      </c>
      <c r="J15" s="6"/>
      <c r="K15" s="6">
        <f>SUM(C15:I15)</f>
        <v>11652680</v>
      </c>
    </row>
    <row r="16" spans="1:11" ht="24" customHeight="1" thickBot="1">
      <c r="A16" s="48" t="s">
        <v>111</v>
      </c>
      <c r="C16" s="9">
        <f>SUM(C14:C15)</f>
        <v>121500000</v>
      </c>
      <c r="D16" s="7"/>
      <c r="E16" s="9">
        <f>SUM(E14:E15)</f>
        <v>233350000</v>
      </c>
      <c r="F16" s="7"/>
      <c r="G16" s="9">
        <f>SUM(G14:G15)</f>
        <v>12150000</v>
      </c>
      <c r="H16" s="7"/>
      <c r="I16" s="9">
        <f>SUM(I14:I15)</f>
        <v>155603679</v>
      </c>
      <c r="J16" s="7"/>
      <c r="K16" s="9">
        <f>SUM(K14:K15)</f>
        <v>522603679</v>
      </c>
    </row>
    <row r="17" spans="1:11" ht="24" customHeight="1" thickTop="1">
      <c r="A17" s="49"/>
      <c r="C17" s="10"/>
      <c r="D17" s="10"/>
      <c r="E17" s="10"/>
      <c r="F17" s="10"/>
      <c r="G17" s="10"/>
      <c r="H17" s="64"/>
      <c r="I17" s="10"/>
      <c r="J17" s="10"/>
      <c r="K17" s="10"/>
    </row>
    <row r="18" spans="1:11" ht="24" customHeight="1">
      <c r="A18" s="8" t="s">
        <v>11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39370078740157499" right="0.39370078740157499" top="0.90500000000000003" bottom="0.31496062992126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PL&amp;CF</vt:lpstr>
      <vt:lpstr>CE</vt:lpstr>
      <vt:lpstr>BS!Print_Area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2021-04-30T12:46:30Z</cp:lastPrinted>
  <dcterms:created xsi:type="dcterms:W3CDTF">2011-05-02T09:09:37Z</dcterms:created>
  <dcterms:modified xsi:type="dcterms:W3CDTF">2021-05-14T09:23:35Z</dcterms:modified>
</cp:coreProperties>
</file>