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BS" sheetId="1" r:id="rId1"/>
    <sheet name="PL" sheetId="2" r:id="rId2"/>
    <sheet name="CE" sheetId="3" r:id="rId3"/>
    <sheet name="CF " sheetId="4" r:id="rId4"/>
  </sheets>
  <externalReferences>
    <externalReference r:id="rId7"/>
  </externalReferences>
  <definedNames>
    <definedName name="_xlnm.Print_Area" localSheetId="0">'BS'!$A$1:$F$77</definedName>
    <definedName name="_xlnm.Print_Area" localSheetId="2">'CE'!$A$1:$K$20</definedName>
    <definedName name="_xlnm.Print_Area" localSheetId="3">'CF '!$A$1:$F$65</definedName>
    <definedName name="_xlnm.Print_Area" localSheetId="1">'PL'!$A$1:$F$67</definedName>
  </definedNames>
  <calcPr fullCalcOnLoad="1"/>
</workbook>
</file>

<file path=xl/sharedStrings.xml><?xml version="1.0" encoding="utf-8"?>
<sst xmlns="http://schemas.openxmlformats.org/spreadsheetml/2006/main" count="224" uniqueCount="147">
  <si>
    <t>บริษัท ไทยโพลีอะคริลิค จำกัด (มหาชน)</t>
  </si>
  <si>
    <t>งบแสดงฐานะการเงิน</t>
  </si>
  <si>
    <t>ณ วันที่ 30 กันยายน 2561</t>
  </si>
  <si>
    <t>(หน่วย: บาท)</t>
  </si>
  <si>
    <t>ณ วันที่</t>
  </si>
  <si>
    <t>หมายเหตุ</t>
  </si>
  <si>
    <t>30 กันยายน 2561</t>
  </si>
  <si>
    <t>31 ธันวาคม 2560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</si>
  <si>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</si>
  <si>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</si>
  <si>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</si>
  <si>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</si>
  <si>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</si>
  <si>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</si>
  <si>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 - เงินฝากประจำ</t>
  </si>
  <si>
    <t>ลูกหนี้การค้าและลูกหนี้อื่น</t>
  </si>
  <si>
    <t xml:space="preserve">สินค้าคงเหลือ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</si>
  <si>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</si>
  <si>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</si>
  <si>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</si>
  <si>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 xml:space="preserve">ที่ดิน อาคารและอุปกรณ์ </t>
  </si>
  <si>
    <t>สินทรัพย์ไม่มีตัวตน - ซอฟต์แวร์คอมพิวเตอร์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</si>
  <si>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</si>
  <si>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</si>
  <si>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</si>
  <si>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</si>
  <si>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</si>
  <si>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</si>
  <si>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</si>
  <si>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</si>
  <si>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</si>
  <si>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ส่วนของหนี้สินตามสัญญาเช่าการเงินที่ถึงกำหนดชำระภายในหนึ่งปี</t>
  </si>
  <si>
    <t>ภาษีเงินได้ค้างจ่าย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</si>
  <si>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</si>
  <si>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</si>
  <si>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</si>
  <si>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หนี้สินตามสัญญาเช่าการเงิน - สุทธิจากส่วนที่ถึง</t>
  </si>
  <si>
    <t xml:space="preserve">   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</si>
  <si>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</si>
  <si>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</si>
  <si>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</si>
  <si>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</si>
  <si>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</si>
  <si>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</si>
  <si>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   หุ้นสามัญ 121,500,000 หุ้น มูลค่าหุ้นละ 1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</si>
  <si>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</si>
  <si>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</si>
  <si>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</si>
  <si>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</si>
  <si>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</si>
  <si>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</si>
  <si>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</si>
  <si>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</si>
  <si>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</si>
  <si>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</si>
  <si>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สำหรับงวดสามเดือนสิ้นสุดวันที่ 30 กันยายน 2561</t>
  </si>
  <si>
    <t>กำไรขาดทุน:</t>
  </si>
  <si>
    <t>รายได้</t>
  </si>
  <si>
    <t>รายได้จากการขาย</t>
  </si>
  <si>
    <t>รายได้ค่าบริการ</t>
  </si>
  <si>
    <t>รายได้อื่น</t>
  </si>
  <si>
    <t xml:space="preserve">   รายได้จากการขายเศษซาก</t>
  </si>
  <si>
    <t xml:space="preserve">   อื่น ๆ</t>
  </si>
  <si>
    <t>รวมรายได้</t>
  </si>
  <si>
    <t>ค่าใช้จ่าย</t>
  </si>
  <si>
    <t>ต้นทุนขายและบริการ</t>
  </si>
  <si>
    <t>ค่าใช้จ่ายในการขาย</t>
  </si>
  <si>
    <t>ค่าใช้จ่ายในการบริหาร</t>
  </si>
  <si>
    <t>ขาดทุนจากอัตราแลกเปลี่ยน</t>
  </si>
  <si>
    <t>รวมค่าใช้จ่าย</t>
  </si>
  <si>
    <t>ขาดทุนก่อนค่าใช้จ่ายทางการเงินและภาษีเงินได้</t>
  </si>
  <si>
    <t>ค่าใช้จ่ายทางการเงิน</t>
  </si>
  <si>
    <t>ขาดทุนก่อนภาษีเงินได้</t>
  </si>
  <si>
    <t>ผลประโยชน์ภาษีเงินได้</t>
  </si>
  <si>
    <t>ขาดทุนสำหรับงวด</t>
  </si>
  <si>
    <t>กำไรขาดทุนเบ็ดเสร็จอื่นสำหรับงวด</t>
  </si>
  <si>
    <t>กำไรขาดทุนเบ็ดเสร็จรวมสำหรับงวด</t>
  </si>
  <si>
    <t>กำไรต่อหุ้น</t>
  </si>
  <si>
    <t>ขาดทุนต่อหุ้นขั้นพื้นฐาน</t>
  </si>
  <si>
    <t>สำหรับงวดเก้าเดือนสิ้นสุดวันที่ 30 กันยายน 2561</t>
  </si>
  <si>
    <t xml:space="preserve">   กำไรจากอัตราแลกเปลี่ยน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</si>
  <si>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</si>
  <si>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</si>
  <si>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ทุนเรือนหุ้นที่ออก</t>
  </si>
  <si>
    <t>จำหน่ายและชำระ</t>
  </si>
  <si>
    <t>ส่วนเกิน</t>
  </si>
  <si>
    <t>จัดสรรแล้ว -</t>
  </si>
  <si>
    <t>เต็มมูลค่าแล้ว</t>
  </si>
  <si>
    <t>มูลค่าหุ้นสามัญ</t>
  </si>
  <si>
    <t>สำรองตามกฎหมาย</t>
  </si>
  <si>
    <t>ยังไม่ได้จัดสรร</t>
  </si>
  <si>
    <t>รวม</t>
  </si>
  <si>
    <t>ยอดคงเหลือ ณ วันที่ 1 มกราคม 2560</t>
  </si>
  <si>
    <t xml:space="preserve">กำไรขาดทุนเบ็ดเสร็จรวมสำหรับงวด </t>
  </si>
  <si>
    <t>เงินปันผลจ่าย (หมายเหตุ 10)</t>
  </si>
  <si>
    <t>ยอดคงเหลือ ณ วันที่ 30 กันยายน 2560</t>
  </si>
  <si>
    <t>ยอดคงเหลือ ณ วันที่ 1 มกราคม 2561</t>
  </si>
  <si>
    <t>ยอดคงเหลือ ณ วันที่ 30 กันยายน 2561</t>
  </si>
  <si>
    <t>งบกระแสเงินสด</t>
  </si>
  <si>
    <t>กระแสเงินสดจาก (ใช้ไปใน) กิจกรรมดำเนินงาน</t>
  </si>
  <si>
    <t>ขาดทุนก่อนภาษี</t>
  </si>
  <si>
    <t>รายการปรับกระทบยอดขาดทุนก่อนภาษีเป็นเงินสดรับ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</si>
  <si>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</si>
  <si>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</si>
  <si>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โอนกลับค่าเผื่อหนี้สงสัยจะสูญ</t>
  </si>
  <si>
    <t xml:space="preserve">   ปรับลดสินค้าคงเหลือเป็นมูลค่าสุทธิที่จะได้รับ (โอนกลับ)</t>
  </si>
  <si>
    <t xml:space="preserve">   กำไรจากการจำหน่ายเครื่องจักรและอุปกรณ์</t>
  </si>
  <si>
    <t xml:space="preserve">   ขาดทุนจากการตัดจำหน่ายอุปกรณ์</t>
  </si>
  <si>
    <t xml:space="preserve">   สำรองผลประโยชน์ระยะยาวของพนักงาน</t>
  </si>
  <si>
    <t xml:space="preserve">   ขาดทุน (กำไร) จากอัตราแลกเปลี่ยนที่ยังไม่เกิดขึ้นจริง</t>
  </si>
  <si>
    <t xml:space="preserve">   ดอกเบี้ยรับ</t>
  </si>
  <si>
    <t xml:space="preserve">   ค่าใช้จ่ายดอกเบี้ย</t>
  </si>
  <si>
    <t>ขาดทุนจากการดำเนินงานก่อนการเปลี่ยนแปลงในสินทรัพย์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</si>
  <si>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</si>
  <si>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</si>
  <si>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</si>
  <si>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</si>
  <si>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</si>
  <si>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</si>
  <si>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>หนี้สินดำเนินงานเพิ่มขึ้น (ลดลง)</t>
  </si>
  <si>
    <t xml:space="preserve">   เจ้าหนี้การค้าและเจ้าหนี้อื่น</t>
  </si>
  <si>
    <t xml:space="preserve">   หนี้สินหมุนเวียนอื่น</t>
  </si>
  <si>
    <t>เงินสดใช้ไปในกิจกรรมดำเนินงาน</t>
  </si>
  <si>
    <t xml:space="preserve">   จ่ายดอกเบี้ย</t>
  </si>
  <si>
    <t xml:space="preserve">   จ่ายภาษีเงินได้</t>
  </si>
  <si>
    <t>เงินสดสุทธิใช้ไปในกิจกรรมดำเนินงาน</t>
  </si>
  <si>
    <t>งบกระแสเงินสด (ต่อ)</t>
  </si>
  <si>
    <t>กระแสเงินสดจาก (ใช้ไปใน) กิจกรรมลงทุน</t>
  </si>
  <si>
    <t>ซื้อเครื่องจักรและอุปกรณ์</t>
  </si>
  <si>
    <t>ซื้อซอฟต์แวร์คอมพิวเตอร์</t>
  </si>
  <si>
    <t>เงินสดรับจากการจำหน่ายเครื่องจักรและอุปกรณ์</t>
  </si>
  <si>
    <t>ดอกเบี้ยรับ</t>
  </si>
  <si>
    <t>เงินรับล่วงหน้าค่าที่ดิน</t>
  </si>
  <si>
    <t>เงินสดสุทธิจาก (ใช้ไปใน) กิจกรรมลงทุน</t>
  </si>
  <si>
    <t>กระแสเงินสดจาก (ใช้ไปใน) กิจกรรมจัดหาเงิน</t>
  </si>
  <si>
    <t>ชำระหนี้สินตามสัญญาเช่าการเงิน</t>
  </si>
  <si>
    <t>เงินปันผลจ่าย</t>
  </si>
  <si>
    <t>เงินสดสุทธิใช้ไปในกิจกรรมจัดหาเงิน</t>
  </si>
  <si>
    <t>เงินสดและรายการเทียบเท่าเงินสดลดลงสุทธิ</t>
  </si>
  <si>
    <t>กำไร (ขาดทุน) จากอัตราแลกเปลี่ยนที่ยังไม่เกิดขึ้นจริง</t>
  </si>
  <si>
    <t xml:space="preserve">   สำหรับเงินสดและรายการเทียบเท่าเงินสด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</si>
  <si>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</si>
  <si>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</si>
  <si>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ข้อมูลกระแสเงินสดเปิดเผยเพิ่มเติม</t>
  </si>
  <si>
    <t>รายการที่ไม่ใช่เงินสด</t>
  </si>
  <si>
    <t xml:space="preserve">   โอนที่ดินไปเป็นสินทรัพย์ไม่หมุนเวียนที่ถือไว้เพื่อขาย</t>
  </si>
  <si>
    <t xml:space="preserve">   เจ้าหนี้จากการซื้อเครื่องจักรและอุปกรณ์เพิ่มขึ้น (ลดลง)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</si>
</sst>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 tint="0.04998999834060669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6" applyNumberFormat="1" applyFont="1" applyFill="1" applyAlignment="1" quotePrefix="1">
      <alignment horizontal="left" vertical="top"/>
      <protection/>
    </xf>
    <xf numFmtId="0" fontId="3" fillId="0" borderId="0" xfId="56" applyNumberFormat="1" applyFont="1" applyFill="1" applyAlignment="1">
      <alignment horizontal="centerContinuous" vertical="top"/>
      <protection/>
    </xf>
    <xf numFmtId="164" fontId="3" fillId="0" borderId="0" xfId="56" applyNumberFormat="1" applyFont="1" applyFill="1" applyAlignment="1">
      <alignment horizontal="centerContinuous" vertical="top"/>
      <protection/>
    </xf>
    <xf numFmtId="164" fontId="3" fillId="0" borderId="0" xfId="56" applyNumberFormat="1" applyFont="1" applyFill="1" applyBorder="1" applyAlignment="1">
      <alignment horizontal="centerContinuous" vertical="top"/>
      <protection/>
    </xf>
    <xf numFmtId="164" fontId="3" fillId="0" borderId="0" xfId="56" applyNumberFormat="1" applyFont="1" applyFill="1" applyAlignment="1">
      <alignment horizontal="left" vertical="top"/>
      <protection/>
    </xf>
    <xf numFmtId="37" fontId="2" fillId="0" borderId="0" xfId="56" applyNumberFormat="1" applyFont="1" applyFill="1" applyAlignment="1">
      <alignment horizontal="left" vertical="top"/>
      <protection/>
    </xf>
    <xf numFmtId="164" fontId="3" fillId="0" borderId="0" xfId="56" applyNumberFormat="1" applyFont="1" applyFill="1" applyAlignment="1" quotePrefix="1">
      <alignment horizontal="centerContinuous" vertical="top"/>
      <protection/>
    </xf>
    <xf numFmtId="37" fontId="3" fillId="0" borderId="0" xfId="56" applyNumberFormat="1" applyFont="1" applyFill="1" applyAlignment="1">
      <alignment horizontal="right" vertical="top"/>
      <protection/>
    </xf>
    <xf numFmtId="164" fontId="3" fillId="0" borderId="0" xfId="56" applyNumberFormat="1" applyFont="1" applyFill="1" applyAlignment="1">
      <alignment vertical="top"/>
      <protection/>
    </xf>
    <xf numFmtId="164" fontId="3" fillId="0" borderId="0" xfId="56" applyNumberFormat="1" applyFont="1" applyFill="1" applyAlignment="1">
      <alignment horizontal="center" vertical="top"/>
      <protection/>
    </xf>
    <xf numFmtId="164" fontId="3" fillId="0" borderId="0" xfId="56" applyNumberFormat="1" applyFont="1" applyFill="1" applyBorder="1" applyAlignment="1">
      <alignment horizontal="center" vertical="top"/>
      <protection/>
    </xf>
    <xf numFmtId="0" fontId="3" fillId="0" borderId="0" xfId="56" applyNumberFormat="1" applyFont="1" applyFill="1" applyAlignment="1">
      <alignment vertical="top"/>
      <protection/>
    </xf>
    <xf numFmtId="0" fontId="4" fillId="0" borderId="0" xfId="56" applyNumberFormat="1" applyFont="1" applyFill="1" applyAlignment="1">
      <alignment horizontal="center" vertical="top"/>
      <protection/>
    </xf>
    <xf numFmtId="164" fontId="4" fillId="0" borderId="0" xfId="56" applyNumberFormat="1" applyFont="1" applyFill="1" applyAlignment="1">
      <alignment horizontal="right" vertical="top"/>
      <protection/>
    </xf>
    <xf numFmtId="49" fontId="4" fillId="0" borderId="0" xfId="56" applyNumberFormat="1" applyFont="1" applyFill="1" applyBorder="1" applyAlignment="1" quotePrefix="1">
      <alignment horizontal="center" vertical="top"/>
      <protection/>
    </xf>
    <xf numFmtId="49" fontId="4" fillId="0" borderId="0" xfId="56" applyNumberFormat="1" applyFont="1" applyFill="1" applyBorder="1" applyAlignment="1">
      <alignment horizontal="center" vertical="top"/>
      <protection/>
    </xf>
    <xf numFmtId="0" fontId="3" fillId="0" borderId="0" xfId="56" applyNumberFormat="1" applyFont="1" applyFill="1" applyBorder="1" applyAlignment="1">
      <alignment horizontal="center"/>
      <protection/>
    </xf>
    <xf numFmtId="0" fontId="4" fillId="33" borderId="0" xfId="56" applyNumberFormat="1" applyFont="1" applyFill="1" applyBorder="1" applyAlignment="1">
      <alignment vertical="top"/>
      <protection/>
    </xf>
    <xf numFmtId="0" fontId="2" fillId="0" borderId="0" xfId="56" applyNumberFormat="1" applyFont="1" applyFill="1" applyAlignment="1">
      <alignment vertical="top"/>
      <protection/>
    </xf>
    <xf numFmtId="164" fontId="3" fillId="0" borderId="0" xfId="56" applyNumberFormat="1" applyFont="1" applyFill="1" applyBorder="1" applyAlignment="1">
      <alignment vertical="top"/>
      <protection/>
    </xf>
    <xf numFmtId="0" fontId="5" fillId="0" borderId="0" xfId="56" applyNumberFormat="1" applyFont="1" applyFill="1" applyAlignment="1">
      <alignment horizontal="center" vertical="top"/>
      <protection/>
    </xf>
    <xf numFmtId="41" fontId="3" fillId="0" borderId="0" xfId="56" applyNumberFormat="1" applyFont="1" applyFill="1" applyAlignment="1">
      <alignment horizontal="right"/>
      <protection/>
    </xf>
    <xf numFmtId="41" fontId="3" fillId="0" borderId="0" xfId="56" applyNumberFormat="1" applyFont="1" applyFill="1" applyBorder="1" applyAlignment="1">
      <alignment horizontal="right" vertical="top"/>
      <protection/>
    </xf>
    <xf numFmtId="41" fontId="3" fillId="0" borderId="0" xfId="56" applyNumberFormat="1" applyFont="1" applyFill="1" applyAlignment="1">
      <alignment/>
      <protection/>
    </xf>
    <xf numFmtId="41" fontId="5" fillId="0" borderId="0" xfId="56" applyNumberFormat="1" applyFont="1" applyFill="1" applyAlignment="1">
      <alignment horizontal="center" vertical="top"/>
      <protection/>
    </xf>
    <xf numFmtId="164" fontId="5" fillId="0" borderId="0" xfId="56" applyNumberFormat="1" applyFont="1" applyFill="1" applyBorder="1" applyAlignment="1">
      <alignment horizontal="center" vertical="top"/>
      <protection/>
    </xf>
    <xf numFmtId="41" fontId="3" fillId="0" borderId="0" xfId="56" applyNumberFormat="1" applyFont="1" applyFill="1" applyBorder="1" applyAlignment="1">
      <alignment horizontal="right"/>
      <protection/>
    </xf>
    <xf numFmtId="41" fontId="5" fillId="0" borderId="0" xfId="56" applyNumberFormat="1" applyFont="1" applyFill="1" applyBorder="1" applyAlignment="1">
      <alignment horizontal="right" vertical="top"/>
      <protection/>
    </xf>
    <xf numFmtId="0" fontId="3" fillId="0" borderId="0" xfId="56" applyNumberFormat="1" applyFont="1" applyFill="1" applyAlignment="1" quotePrefix="1">
      <alignment horizontal="left" vertical="top"/>
      <protection/>
    </xf>
    <xf numFmtId="41" fontId="3" fillId="0" borderId="0" xfId="56" applyNumberFormat="1" applyFont="1" applyFill="1" applyBorder="1" applyAlignment="1">
      <alignment/>
      <protection/>
    </xf>
    <xf numFmtId="41" fontId="3" fillId="0" borderId="10" xfId="56" applyNumberFormat="1" applyFont="1" applyFill="1" applyBorder="1" applyAlignment="1">
      <alignment/>
      <protection/>
    </xf>
    <xf numFmtId="41" fontId="3" fillId="0" borderId="11" xfId="56" applyNumberFormat="1" applyFont="1" applyFill="1" applyBorder="1" applyAlignment="1">
      <alignment/>
      <protection/>
    </xf>
    <xf numFmtId="41" fontId="3" fillId="0" borderId="0" xfId="56" applyNumberFormat="1" applyFont="1" applyFill="1" applyAlignment="1">
      <alignment horizontal="right" vertical="top"/>
      <protection/>
    </xf>
    <xf numFmtId="0" fontId="3" fillId="0" borderId="0" xfId="56" applyNumberFormat="1" applyFont="1" applyFill="1" applyAlignment="1">
      <alignment horizontal="left" vertical="top"/>
      <protection/>
    </xf>
    <xf numFmtId="0" fontId="3" fillId="0" borderId="0" xfId="56" applyNumberFormat="1" applyFont="1" applyFill="1" applyBorder="1" applyAlignment="1">
      <alignment horizontal="left" vertical="top"/>
      <protection/>
    </xf>
    <xf numFmtId="41" fontId="3" fillId="0" borderId="12" xfId="56" applyNumberFormat="1" applyFont="1" applyFill="1" applyBorder="1" applyAlignment="1">
      <alignment horizontal="right"/>
      <protection/>
    </xf>
    <xf numFmtId="41" fontId="3" fillId="0" borderId="12" xfId="56" applyNumberFormat="1" applyFont="1" applyFill="1" applyBorder="1" applyAlignment="1">
      <alignment/>
      <protection/>
    </xf>
    <xf numFmtId="0" fontId="2" fillId="0" borderId="0" xfId="56" applyNumberFormat="1" applyFont="1" applyFill="1" applyAlignment="1">
      <alignment horizontal="left" vertical="top"/>
      <protection/>
    </xf>
    <xf numFmtId="164" fontId="3" fillId="0" borderId="0" xfId="56" applyNumberFormat="1" applyFont="1" applyFill="1" applyAlignment="1">
      <alignment horizontal="center"/>
      <protection/>
    </xf>
    <xf numFmtId="164" fontId="3" fillId="0" borderId="0" xfId="56" applyNumberFormat="1" applyFont="1" applyFill="1" applyAlignment="1">
      <alignment/>
      <protection/>
    </xf>
    <xf numFmtId="164" fontId="3" fillId="33" borderId="0" xfId="56" applyNumberFormat="1" applyFont="1" applyFill="1" applyAlignment="1">
      <alignment/>
      <protection/>
    </xf>
    <xf numFmtId="41" fontId="3" fillId="0" borderId="0" xfId="56" applyNumberFormat="1" applyFont="1" applyFill="1" applyAlignment="1">
      <alignment horizontal="center"/>
      <protection/>
    </xf>
    <xf numFmtId="41" fontId="3" fillId="0" borderId="0" xfId="56" applyNumberFormat="1" applyFont="1" applyFill="1" applyBorder="1" applyAlignment="1">
      <alignment horizontal="center" vertical="top"/>
      <protection/>
    </xf>
    <xf numFmtId="41" fontId="3" fillId="0" borderId="0" xfId="56" applyNumberFormat="1" applyFont="1" applyFill="1" applyBorder="1" applyAlignment="1">
      <alignment horizontal="center"/>
      <protection/>
    </xf>
    <xf numFmtId="41" fontId="3" fillId="33" borderId="0" xfId="56" applyNumberFormat="1" applyFont="1" applyFill="1" applyBorder="1" applyAlignment="1">
      <alignment/>
      <protection/>
    </xf>
    <xf numFmtId="164" fontId="3" fillId="0" borderId="0" xfId="56" applyNumberFormat="1" applyFont="1" applyFill="1" applyAlignment="1">
      <alignment horizontal="right" vertical="top"/>
      <protection/>
    </xf>
    <xf numFmtId="164" fontId="3" fillId="0" borderId="0" xfId="56" applyNumberFormat="1" applyFont="1" applyFill="1" applyBorder="1" applyAlignment="1">
      <alignment horizontal="right" vertical="top"/>
      <protection/>
    </xf>
    <xf numFmtId="41" fontId="3" fillId="0" borderId="13" xfId="56" applyNumberFormat="1" applyFont="1" applyFill="1" applyBorder="1" applyAlignment="1">
      <alignment/>
      <protection/>
    </xf>
    <xf numFmtId="41" fontId="3" fillId="0" borderId="0" xfId="56" applyNumberFormat="1" applyFont="1" applyFill="1" applyAlignment="1">
      <alignment vertical="top"/>
      <protection/>
    </xf>
    <xf numFmtId="41" fontId="3" fillId="0" borderId="10" xfId="56" applyNumberFormat="1" applyFont="1" applyFill="1" applyBorder="1" applyAlignment="1">
      <alignment horizontal="right"/>
      <protection/>
    </xf>
    <xf numFmtId="41" fontId="3" fillId="0" borderId="13" xfId="56" applyNumberFormat="1" applyFont="1" applyFill="1" applyBorder="1" applyAlignment="1">
      <alignment horizontal="right"/>
      <protection/>
    </xf>
    <xf numFmtId="0" fontId="3" fillId="0" borderId="0" xfId="56" applyNumberFormat="1" applyFont="1" applyFill="1" applyAlignment="1" quotePrefix="1">
      <alignment horizontal="center" vertical="top"/>
      <protection/>
    </xf>
    <xf numFmtId="41" fontId="3" fillId="0" borderId="0" xfId="56" applyNumberFormat="1" applyFont="1" applyFill="1" applyBorder="1" applyAlignment="1">
      <alignment vertical="top"/>
      <protection/>
    </xf>
    <xf numFmtId="0" fontId="3" fillId="0" borderId="14" xfId="56" applyNumberFormat="1" applyFont="1" applyFill="1" applyBorder="1" applyAlignment="1">
      <alignment vertical="top"/>
      <protection/>
    </xf>
    <xf numFmtId="0" fontId="3" fillId="0" borderId="0" xfId="56" applyNumberFormat="1" applyFont="1" applyFill="1" applyBorder="1" applyAlignment="1">
      <alignment vertical="top"/>
      <protection/>
    </xf>
    <xf numFmtId="37" fontId="6" fillId="0" borderId="0" xfId="56" applyNumberFormat="1" applyFont="1" applyFill="1" applyAlignment="1">
      <alignment vertical="top"/>
      <protection/>
    </xf>
    <xf numFmtId="37" fontId="3" fillId="0" borderId="0" xfId="56" applyNumberFormat="1" applyFont="1" applyFill="1" applyBorder="1" applyAlignment="1">
      <alignment vertical="top"/>
      <protection/>
    </xf>
    <xf numFmtId="37" fontId="3" fillId="0" borderId="0" xfId="56" applyNumberFormat="1" applyFont="1" applyFill="1" applyAlignment="1">
      <alignment vertical="top"/>
      <protection/>
    </xf>
    <xf numFmtId="0" fontId="4" fillId="0" borderId="0" xfId="56" applyNumberFormat="1" applyFont="1" applyFill="1" applyBorder="1" applyAlignment="1">
      <alignment horizontal="center" vertical="top"/>
      <protection/>
    </xf>
    <xf numFmtId="1" fontId="4" fillId="0" borderId="0" xfId="56" applyNumberFormat="1" applyFont="1" applyFill="1" applyBorder="1" applyAlignment="1">
      <alignment horizontal="center" vertical="top"/>
      <protection/>
    </xf>
    <xf numFmtId="0" fontId="3" fillId="0" borderId="0" xfId="56" applyNumberFormat="1" applyFont="1" applyFill="1" applyBorder="1" applyAlignment="1" quotePrefix="1">
      <alignment horizontal="center" vertical="top"/>
      <protection/>
    </xf>
    <xf numFmtId="41" fontId="3" fillId="0" borderId="0" xfId="56" applyNumberFormat="1" applyFont="1" applyFill="1" applyAlignment="1">
      <alignment horizontal="center" vertical="top"/>
      <protection/>
    </xf>
    <xf numFmtId="41" fontId="3" fillId="0" borderId="11" xfId="56" applyNumberFormat="1" applyFont="1" applyFill="1" applyBorder="1" applyAlignment="1">
      <alignment horizontal="center" vertical="top"/>
      <protection/>
    </xf>
    <xf numFmtId="41" fontId="3" fillId="0" borderId="10" xfId="56" applyNumberFormat="1" applyFont="1" applyFill="1" applyBorder="1" applyAlignment="1">
      <alignment horizontal="center" vertical="top"/>
      <protection/>
    </xf>
    <xf numFmtId="41" fontId="3" fillId="0" borderId="15" xfId="56" applyNumberFormat="1" applyFont="1" applyFill="1" applyBorder="1" applyAlignment="1">
      <alignment horizontal="center" vertical="top"/>
      <protection/>
    </xf>
    <xf numFmtId="41" fontId="3" fillId="0" borderId="13" xfId="56" applyNumberFormat="1" applyFont="1" applyFill="1" applyBorder="1" applyAlignment="1">
      <alignment horizontal="center" vertical="top"/>
      <protection/>
    </xf>
    <xf numFmtId="43" fontId="3" fillId="0" borderId="13" xfId="56" applyNumberFormat="1" applyFont="1" applyFill="1" applyBorder="1" applyAlignment="1">
      <alignment horizontal="center" vertical="top"/>
      <protection/>
    </xf>
    <xf numFmtId="43" fontId="3" fillId="0" borderId="0" xfId="56" applyNumberFormat="1" applyFont="1" applyFill="1" applyBorder="1" applyAlignment="1">
      <alignment horizontal="center" vertical="top"/>
      <protection/>
    </xf>
    <xf numFmtId="43" fontId="3" fillId="0" borderId="0" xfId="56" applyNumberFormat="1" applyFont="1" applyFill="1" applyBorder="1" applyAlignment="1">
      <alignment vertical="top"/>
      <protection/>
    </xf>
    <xf numFmtId="0" fontId="3" fillId="0" borderId="0" xfId="57" applyNumberFormat="1" applyFont="1" applyAlignment="1">
      <alignment vertical="top"/>
      <protection/>
    </xf>
    <xf numFmtId="164" fontId="3" fillId="0" borderId="0" xfId="57" applyNumberFormat="1" applyFont="1" applyAlignment="1">
      <alignment vertical="top"/>
      <protection/>
    </xf>
    <xf numFmtId="164" fontId="3" fillId="0" borderId="0" xfId="57" applyNumberFormat="1" applyFont="1" applyBorder="1" applyAlignment="1">
      <alignment vertical="top"/>
      <protection/>
    </xf>
    <xf numFmtId="164" fontId="3" fillId="0" borderId="0" xfId="57" applyNumberFormat="1" applyFont="1" applyAlignment="1">
      <alignment horizontal="right" vertical="top"/>
      <protection/>
    </xf>
    <xf numFmtId="0" fontId="3" fillId="0" borderId="0" xfId="57" applyNumberFormat="1" applyFont="1" applyAlignment="1">
      <alignment horizontal="center" vertical="top"/>
      <protection/>
    </xf>
    <xf numFmtId="164" fontId="3" fillId="0" borderId="0" xfId="57" applyNumberFormat="1" applyFont="1" applyAlignment="1">
      <alignment horizontal="center" vertical="top"/>
      <protection/>
    </xf>
    <xf numFmtId="164" fontId="3" fillId="0" borderId="10" xfId="57" applyNumberFormat="1" applyFont="1" applyBorder="1" applyAlignment="1">
      <alignment horizontal="center" vertical="top"/>
      <protection/>
    </xf>
    <xf numFmtId="164" fontId="3" fillId="0" borderId="0" xfId="57" applyNumberFormat="1" applyFont="1" applyBorder="1" applyAlignment="1">
      <alignment horizontal="center" vertical="top"/>
      <protection/>
    </xf>
    <xf numFmtId="0" fontId="2" fillId="0" borderId="0" xfId="57" applyNumberFormat="1" applyFont="1" applyAlignment="1">
      <alignment horizontal="left" vertical="top"/>
      <protection/>
    </xf>
    <xf numFmtId="41" fontId="3" fillId="0" borderId="0" xfId="57" applyNumberFormat="1" applyFont="1" applyAlignment="1">
      <alignment horizontal="center" vertical="top"/>
      <protection/>
    </xf>
    <xf numFmtId="41" fontId="3" fillId="0" borderId="0" xfId="57" applyNumberFormat="1" applyFont="1" applyBorder="1" applyAlignment="1">
      <alignment horizontal="center" vertical="top"/>
      <protection/>
    </xf>
    <xf numFmtId="0" fontId="3" fillId="0" borderId="0" xfId="57" applyNumberFormat="1" applyFont="1" applyAlignment="1">
      <alignment horizontal="left" vertical="top"/>
      <protection/>
    </xf>
    <xf numFmtId="41" fontId="3" fillId="0" borderId="0" xfId="57" applyNumberFormat="1" applyFont="1" applyBorder="1" applyAlignment="1" quotePrefix="1">
      <alignment horizontal="center" vertical="top"/>
      <protection/>
    </xf>
    <xf numFmtId="41" fontId="3" fillId="0" borderId="12" xfId="57" applyNumberFormat="1" applyFont="1" applyBorder="1" applyAlignment="1">
      <alignment horizontal="center" vertical="top"/>
      <protection/>
    </xf>
    <xf numFmtId="41" fontId="3" fillId="0" borderId="0" xfId="57" applyNumberFormat="1" applyFont="1" applyAlignment="1">
      <alignment vertical="top"/>
      <protection/>
    </xf>
    <xf numFmtId="41" fontId="3" fillId="0" borderId="0" xfId="57" applyNumberFormat="1" applyFont="1" applyBorder="1" applyAlignment="1">
      <alignment vertical="top"/>
      <protection/>
    </xf>
    <xf numFmtId="43" fontId="3" fillId="0" borderId="0" xfId="44" applyFont="1" applyAlignment="1">
      <alignment vertical="top"/>
    </xf>
    <xf numFmtId="0" fontId="3" fillId="0" borderId="0" xfId="56" applyNumberFormat="1" applyFont="1" applyFill="1" applyAlignment="1">
      <alignment horizontal="center" vertical="top"/>
      <protection/>
    </xf>
    <xf numFmtId="41" fontId="43" fillId="0" borderId="0" xfId="56" applyNumberFormat="1" applyFont="1" applyFill="1" applyBorder="1" applyAlignment="1">
      <alignment horizontal="center" vertical="top"/>
      <protection/>
    </xf>
    <xf numFmtId="41" fontId="3" fillId="0" borderId="0" xfId="44" applyNumberFormat="1" applyFont="1" applyFill="1" applyAlignment="1">
      <alignment horizontal="center" vertical="top"/>
    </xf>
    <xf numFmtId="37" fontId="2" fillId="0" borderId="0" xfId="57" applyNumberFormat="1" applyFont="1" applyAlignment="1" quotePrefix="1">
      <alignment horizontal="left" vertical="top"/>
      <protection/>
    </xf>
    <xf numFmtId="37" fontId="2" fillId="0" borderId="0" xfId="57" applyNumberFormat="1" applyFont="1" applyAlignment="1">
      <alignment horizontal="left" vertical="top"/>
      <protection/>
    </xf>
    <xf numFmtId="164" fontId="3" fillId="0" borderId="0" xfId="57" applyNumberFormat="1" applyFont="1" applyAlignment="1">
      <alignment horizontal="right" vertical="top"/>
      <protection/>
    </xf>
    <xf numFmtId="164" fontId="3" fillId="0" borderId="10" xfId="57" applyNumberFormat="1" applyFont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AT2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E"/>
      <sheetName val="CF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showGridLines="0" tabSelected="1" view="pageBreakPreview" zoomScaleSheetLayoutView="100" zoomScalePageLayoutView="0" workbookViewId="0" topLeftCell="A43">
      <selection activeCell="F66" sqref="F66"/>
    </sheetView>
  </sheetViews>
  <sheetFormatPr defaultColWidth="10.00390625" defaultRowHeight="24" customHeight="1"/>
  <cols>
    <col min="1" max="1" width="50.57421875" style="12" customWidth="1"/>
    <col min="2" max="2" width="11.57421875" style="12" customWidth="1"/>
    <col min="3" max="3" width="1.1484375" style="9" customWidth="1"/>
    <col min="4" max="4" width="15.7109375" style="9" customWidth="1"/>
    <col min="5" max="5" width="1.1484375" style="20" customWidth="1"/>
    <col min="6" max="6" width="15.7109375" style="9" customWidth="1"/>
    <col min="7" max="7" width="8.140625" style="9" customWidth="1"/>
    <col min="8" max="8" width="14.421875" style="9" customWidth="1"/>
    <col min="9" max="9" width="15.421875" style="9" customWidth="1"/>
    <col min="10" max="254" width="10.57421875" style="9" customWidth="1"/>
    <col min="255" max="255" width="48.57421875" style="9" customWidth="1"/>
    <col min="256" max="16384" width="10.00390625" style="9" customWidth="1"/>
  </cols>
  <sheetData>
    <row r="1" spans="1:6" s="5" customFormat="1" ht="24" customHeight="1">
      <c r="A1" s="1" t="s">
        <v>0</v>
      </c>
      <c r="B1" s="2"/>
      <c r="C1" s="3"/>
      <c r="D1" s="3"/>
      <c r="E1" s="4"/>
      <c r="F1" s="3"/>
    </row>
    <row r="2" spans="1:6" s="5" customFormat="1" ht="24" customHeight="1">
      <c r="A2" s="6" t="s">
        <v>1</v>
      </c>
      <c r="B2" s="2"/>
      <c r="C2" s="3"/>
      <c r="D2" s="7"/>
      <c r="E2" s="4"/>
      <c r="F2" s="7"/>
    </row>
    <row r="3" spans="1:6" s="5" customFormat="1" ht="24" customHeight="1">
      <c r="A3" s="1" t="s">
        <v>2</v>
      </c>
      <c r="B3" s="2"/>
      <c r="C3" s="3"/>
      <c r="D3" s="7"/>
      <c r="E3" s="4"/>
      <c r="F3" s="7"/>
    </row>
    <row r="4" spans="1:6" ht="24" customHeight="1">
      <c r="A4" s="2"/>
      <c r="B4" s="2"/>
      <c r="C4" s="3"/>
      <c r="D4" s="3"/>
      <c r="E4" s="4"/>
      <c r="F4" s="8" t="s">
        <v>3</v>
      </c>
    </row>
    <row r="5" spans="1:6" ht="24" customHeight="1">
      <c r="A5" s="2"/>
      <c r="B5" s="2"/>
      <c r="C5" s="3"/>
      <c r="D5" s="10" t="s">
        <v>4</v>
      </c>
      <c r="E5" s="11"/>
      <c r="F5" s="10" t="s">
        <v>4</v>
      </c>
    </row>
    <row r="6" spans="2:6" ht="24" customHeight="1">
      <c r="B6" s="13" t="s">
        <v>5</v>
      </c>
      <c r="C6" s="14"/>
      <c r="D6" s="15" t="s">
        <v>6</v>
      </c>
      <c r="E6" s="16"/>
      <c r="F6" s="15" t="s">
        <v>7</v>
      </c>
    </row>
    <row r="7" spans="2:6" ht="24" customHeight="1">
      <c r="B7" s="13"/>
      <c r="C7" s="14"/>
      <c r="D7" s="17" t="s">
        <v>8</v>
      </c>
      <c r="E7" s="18"/>
      <c r="F7" s="17" t="s">
        <v>9</v>
      </c>
    </row>
    <row r="8" spans="2:6" ht="24" customHeight="1">
      <c r="B8" s="13"/>
      <c r="C8" s="14"/>
      <c r="D8" s="17" t="s">
        <v>10</v>
      </c>
      <c r="E8" s="18"/>
      <c r="F8" s="17"/>
    </row>
    <row r="9" ht="24" customHeight="1">
      <c r="A9" s="19" t="s">
        <v>11</v>
      </c>
    </row>
    <row r="10" spans="1:2" ht="24" customHeight="1">
      <c r="A10" s="19" t="s">
        <v>12</v>
      </c>
      <c r="B10" s="21"/>
    </row>
    <row r="11" spans="1:6" ht="24" customHeight="1">
      <c r="A11" s="12" t="s">
        <v>13</v>
      </c>
      <c r="B11" s="21"/>
      <c r="D11" s="22">
        <v>211632009</v>
      </c>
      <c r="E11" s="23"/>
      <c r="F11" s="24">
        <v>314526252</v>
      </c>
    </row>
    <row r="12" spans="1:6" ht="24" customHeight="1">
      <c r="A12" s="12" t="s">
        <v>14</v>
      </c>
      <c r="B12" s="25"/>
      <c r="D12" s="24">
        <v>1137951</v>
      </c>
      <c r="E12" s="24"/>
      <c r="F12" s="24">
        <v>1137951</v>
      </c>
    </row>
    <row r="13" spans="1:6" ht="24" customHeight="1">
      <c r="A13" s="12" t="s">
        <v>15</v>
      </c>
      <c r="B13" s="21">
        <v>3</v>
      </c>
      <c r="C13" s="26"/>
      <c r="D13" s="27">
        <v>262742519</v>
      </c>
      <c r="E13" s="28"/>
      <c r="F13" s="24">
        <v>263784087</v>
      </c>
    </row>
    <row r="14" spans="1:6" ht="24" customHeight="1">
      <c r="A14" s="29" t="s">
        <v>16</v>
      </c>
      <c r="B14" s="21">
        <v>4</v>
      </c>
      <c r="D14" s="22">
        <v>118177184</v>
      </c>
      <c r="E14" s="23"/>
      <c r="F14" s="30">
        <v>116053293</v>
      </c>
    </row>
    <row r="15" spans="1:6" ht="24" customHeight="1">
      <c r="A15" s="12" t="s">
        <v>17</v>
      </c>
      <c r="B15" s="21"/>
      <c r="D15" s="31">
        <v>13010968</v>
      </c>
      <c r="E15" s="23"/>
      <c r="F15" s="31">
        <v>11917225</v>
      </c>
    </row>
    <row r="16" spans="1:6" ht="24" customHeight="1">
      <c r="A16" s="19" t="s">
        <v>18</v>
      </c>
      <c r="B16" s="21"/>
      <c r="D16" s="32">
        <f>SUM(D11:D15)</f>
        <v>606700631</v>
      </c>
      <c r="E16" s="23"/>
      <c r="F16" s="32">
        <f>SUM(F11:F15)</f>
        <v>707418808</v>
      </c>
    </row>
    <row r="17" spans="1:6" ht="24" customHeight="1">
      <c r="A17" s="19" t="s">
        <v>19</v>
      </c>
      <c r="B17" s="21"/>
      <c r="D17" s="33"/>
      <c r="E17" s="23"/>
      <c r="F17" s="24"/>
    </row>
    <row r="18" spans="1:6" ht="24" customHeight="1">
      <c r="A18" s="29" t="s">
        <v>20</v>
      </c>
      <c r="B18" s="21">
        <v>5</v>
      </c>
      <c r="D18" s="22">
        <v>262630155</v>
      </c>
      <c r="E18" s="23"/>
      <c r="F18" s="30">
        <v>268955616</v>
      </c>
    </row>
    <row r="19" spans="1:6" ht="24" customHeight="1">
      <c r="A19" s="29" t="s">
        <v>21</v>
      </c>
      <c r="B19" s="21"/>
      <c r="D19" s="22">
        <v>413892</v>
      </c>
      <c r="E19" s="23"/>
      <c r="F19" s="24">
        <v>405466</v>
      </c>
    </row>
    <row r="20" spans="1:256" ht="24" customHeight="1">
      <c r="A20" s="34" t="s">
        <v>22</v>
      </c>
      <c r="B20" s="34"/>
      <c r="C20" s="34"/>
      <c r="D20" s="22">
        <v>9429053</v>
      </c>
      <c r="E20" s="35"/>
      <c r="F20" s="24">
        <v>1603533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6" ht="24" customHeight="1">
      <c r="A21" s="12" t="s">
        <v>23</v>
      </c>
      <c r="B21" s="21"/>
      <c r="D21" s="31">
        <v>303018</v>
      </c>
      <c r="E21" s="23"/>
      <c r="F21" s="31">
        <v>303018</v>
      </c>
    </row>
    <row r="22" spans="1:6" ht="24" customHeight="1">
      <c r="A22" s="19" t="s">
        <v>24</v>
      </c>
      <c r="B22" s="21"/>
      <c r="D22" s="22">
        <f>SUM(D18:D21)</f>
        <v>272776118</v>
      </c>
      <c r="E22" s="23"/>
      <c r="F22" s="31">
        <f>SUM(F18:F21)</f>
        <v>271267633</v>
      </c>
    </row>
    <row r="23" spans="1:6" ht="24" customHeight="1" thickBot="1">
      <c r="A23" s="19" t="s">
        <v>25</v>
      </c>
      <c r="D23" s="36">
        <f>SUM(D22,D16)</f>
        <v>879476749</v>
      </c>
      <c r="E23" s="23"/>
      <c r="F23" s="37">
        <f>SUM(F22,F16)</f>
        <v>978686441</v>
      </c>
    </row>
    <row r="24" ht="24" customHeight="1" thickTop="1"/>
    <row r="25" ht="24" customHeight="1">
      <c r="A25" s="12" t="s">
        <v>26</v>
      </c>
    </row>
    <row r="26" spans="1:8" s="5" customFormat="1" ht="24" customHeight="1">
      <c r="A26" s="1" t="s">
        <v>0</v>
      </c>
      <c r="B26" s="2"/>
      <c r="C26" s="3"/>
      <c r="D26" s="3"/>
      <c r="E26" s="4"/>
      <c r="F26" s="3"/>
      <c r="H26" s="9"/>
    </row>
    <row r="27" spans="1:8" s="5" customFormat="1" ht="24" customHeight="1">
      <c r="A27" s="38" t="s">
        <v>27</v>
      </c>
      <c r="B27" s="2"/>
      <c r="C27" s="3"/>
      <c r="D27" s="7"/>
      <c r="E27" s="4"/>
      <c r="F27" s="7"/>
      <c r="H27" s="9"/>
    </row>
    <row r="28" spans="1:8" s="5" customFormat="1" ht="24" customHeight="1">
      <c r="A28" s="1" t="s">
        <v>2</v>
      </c>
      <c r="B28" s="2"/>
      <c r="C28" s="3"/>
      <c r="D28" s="7"/>
      <c r="E28" s="4"/>
      <c r="F28" s="7"/>
      <c r="H28" s="9"/>
    </row>
    <row r="29" spans="1:6" ht="24" customHeight="1">
      <c r="A29" s="2"/>
      <c r="B29" s="2"/>
      <c r="C29" s="3"/>
      <c r="D29" s="3"/>
      <c r="E29" s="4"/>
      <c r="F29" s="8" t="s">
        <v>3</v>
      </c>
    </row>
    <row r="30" spans="1:6" ht="24" customHeight="1">
      <c r="A30" s="2"/>
      <c r="B30" s="2"/>
      <c r="C30" s="3"/>
      <c r="D30" s="10" t="s">
        <v>4</v>
      </c>
      <c r="E30" s="11"/>
      <c r="F30" s="10" t="s">
        <v>4</v>
      </c>
    </row>
    <row r="31" spans="2:6" ht="24" customHeight="1">
      <c r="B31" s="13" t="s">
        <v>5</v>
      </c>
      <c r="C31" s="14"/>
      <c r="D31" s="15" t="s">
        <v>6</v>
      </c>
      <c r="E31" s="16"/>
      <c r="F31" s="15" t="s">
        <v>7</v>
      </c>
    </row>
    <row r="32" spans="2:6" ht="24" customHeight="1">
      <c r="B32" s="13"/>
      <c r="C32" s="14"/>
      <c r="D32" s="17" t="s">
        <v>8</v>
      </c>
      <c r="E32" s="18"/>
      <c r="F32" s="17" t="s">
        <v>9</v>
      </c>
    </row>
    <row r="33" spans="2:6" ht="24" customHeight="1">
      <c r="B33" s="13"/>
      <c r="C33" s="14"/>
      <c r="D33" s="17" t="s">
        <v>10</v>
      </c>
      <c r="E33" s="18"/>
      <c r="F33" s="17"/>
    </row>
    <row r="34" ht="24" customHeight="1">
      <c r="A34" s="19" t="s">
        <v>28</v>
      </c>
    </row>
    <row r="35" ht="24" customHeight="1">
      <c r="A35" s="19" t="s">
        <v>29</v>
      </c>
    </row>
    <row r="36" spans="1:6" ht="24" customHeight="1">
      <c r="A36" s="29" t="s">
        <v>30</v>
      </c>
      <c r="B36" s="21">
        <v>6</v>
      </c>
      <c r="D36" s="39">
        <v>305947669</v>
      </c>
      <c r="E36" s="11"/>
      <c r="F36" s="40">
        <v>317790878</v>
      </c>
    </row>
    <row r="37" spans="1:6" ht="24" customHeight="1">
      <c r="A37" s="12" t="s">
        <v>31</v>
      </c>
      <c r="B37" s="21"/>
      <c r="D37" s="41">
        <v>538459</v>
      </c>
      <c r="E37" s="11"/>
      <c r="F37" s="40">
        <v>840875</v>
      </c>
    </row>
    <row r="38" spans="1:6" ht="24" customHeight="1">
      <c r="A38" s="34" t="s">
        <v>32</v>
      </c>
      <c r="B38" s="21"/>
      <c r="D38" s="42">
        <v>0</v>
      </c>
      <c r="E38" s="43"/>
      <c r="F38" s="24">
        <v>13866804</v>
      </c>
    </row>
    <row r="39" spans="1:6" ht="24" customHeight="1">
      <c r="A39" s="12" t="s">
        <v>33</v>
      </c>
      <c r="B39" s="21"/>
      <c r="D39" s="42">
        <v>3175911</v>
      </c>
      <c r="E39" s="43"/>
      <c r="F39" s="24">
        <v>11865901</v>
      </c>
    </row>
    <row r="40" spans="1:6" ht="24" customHeight="1">
      <c r="A40" s="19" t="s">
        <v>34</v>
      </c>
      <c r="B40" s="21"/>
      <c r="D40" s="32">
        <f>SUM(D36:D39)</f>
        <v>309662039</v>
      </c>
      <c r="E40" s="43"/>
      <c r="F40" s="32">
        <f>SUM(F36:F39)</f>
        <v>344364458</v>
      </c>
    </row>
    <row r="41" spans="1:6" ht="24" customHeight="1">
      <c r="A41" s="19" t="s">
        <v>35</v>
      </c>
      <c r="B41" s="21"/>
      <c r="D41" s="44"/>
      <c r="E41" s="43"/>
      <c r="F41" s="43"/>
    </row>
    <row r="42" spans="1:5" ht="24" customHeight="1">
      <c r="A42" s="12" t="s">
        <v>36</v>
      </c>
      <c r="B42" s="21"/>
      <c r="D42" s="44"/>
      <c r="E42" s="43"/>
    </row>
    <row r="43" spans="1:6" ht="24" customHeight="1">
      <c r="A43" s="12" t="s">
        <v>37</v>
      </c>
      <c r="B43" s="21"/>
      <c r="D43" s="45">
        <v>1005842</v>
      </c>
      <c r="E43" s="43"/>
      <c r="F43" s="30">
        <v>1397595</v>
      </c>
    </row>
    <row r="44" spans="1:6" ht="24" customHeight="1">
      <c r="A44" s="12" t="s">
        <v>38</v>
      </c>
      <c r="B44" s="21">
        <v>7</v>
      </c>
      <c r="D44" s="31">
        <v>25263554</v>
      </c>
      <c r="E44" s="43"/>
      <c r="F44" s="31">
        <v>23354340</v>
      </c>
    </row>
    <row r="45" spans="1:6" ht="24" customHeight="1">
      <c r="A45" s="19" t="s">
        <v>39</v>
      </c>
      <c r="B45" s="21"/>
      <c r="D45" s="44">
        <f>SUM(D43:D44)</f>
        <v>26269396</v>
      </c>
      <c r="E45" s="43"/>
      <c r="F45" s="44">
        <f>SUM(F43:F44)</f>
        <v>24751935</v>
      </c>
    </row>
    <row r="46" spans="1:6" ht="24" customHeight="1">
      <c r="A46" s="19" t="s">
        <v>40</v>
      </c>
      <c r="D46" s="32">
        <f>SUM(D40,D45)</f>
        <v>335931435</v>
      </c>
      <c r="E46" s="43"/>
      <c r="F46" s="32">
        <f>SUM(F40,F45)</f>
        <v>369116393</v>
      </c>
    </row>
    <row r="47" spans="1:6" ht="24" customHeight="1">
      <c r="A47" s="19"/>
      <c r="D47" s="43"/>
      <c r="E47" s="43"/>
      <c r="F47" s="43"/>
    </row>
    <row r="48" spans="1:6" ht="24" customHeight="1">
      <c r="A48" s="12" t="s">
        <v>26</v>
      </c>
      <c r="D48" s="43"/>
      <c r="E48" s="43"/>
      <c r="F48" s="43"/>
    </row>
    <row r="49" spans="1:8" s="5" customFormat="1" ht="24" customHeight="1">
      <c r="A49" s="1" t="s">
        <v>0</v>
      </c>
      <c r="B49" s="2"/>
      <c r="C49" s="3"/>
      <c r="D49" s="3"/>
      <c r="E49" s="4"/>
      <c r="F49" s="3"/>
      <c r="H49" s="9"/>
    </row>
    <row r="50" spans="1:8" s="5" customFormat="1" ht="24" customHeight="1">
      <c r="A50" s="38" t="s">
        <v>27</v>
      </c>
      <c r="B50" s="2"/>
      <c r="C50" s="3"/>
      <c r="D50" s="7"/>
      <c r="E50" s="4"/>
      <c r="F50" s="7"/>
      <c r="H50" s="9"/>
    </row>
    <row r="51" spans="1:8" s="5" customFormat="1" ht="24" customHeight="1">
      <c r="A51" s="1" t="s">
        <v>2</v>
      </c>
      <c r="B51" s="2"/>
      <c r="C51" s="3"/>
      <c r="D51" s="7"/>
      <c r="E51" s="4"/>
      <c r="F51" s="7"/>
      <c r="H51" s="9"/>
    </row>
    <row r="52" spans="1:6" ht="24" customHeight="1">
      <c r="A52" s="2"/>
      <c r="B52" s="2"/>
      <c r="C52" s="3"/>
      <c r="D52" s="3"/>
      <c r="E52" s="4"/>
      <c r="F52" s="8" t="s">
        <v>3</v>
      </c>
    </row>
    <row r="53" spans="1:6" ht="24" customHeight="1">
      <c r="A53" s="2"/>
      <c r="B53" s="2"/>
      <c r="C53" s="3"/>
      <c r="D53" s="10" t="s">
        <v>4</v>
      </c>
      <c r="E53" s="11"/>
      <c r="F53" s="10" t="s">
        <v>4</v>
      </c>
    </row>
    <row r="54" spans="2:6" ht="24" customHeight="1">
      <c r="B54" s="13"/>
      <c r="C54" s="14"/>
      <c r="D54" s="15" t="s">
        <v>6</v>
      </c>
      <c r="E54" s="16"/>
      <c r="F54" s="15" t="s">
        <v>7</v>
      </c>
    </row>
    <row r="55" spans="2:6" ht="24" customHeight="1">
      <c r="B55" s="13"/>
      <c r="C55" s="14"/>
      <c r="D55" s="17" t="s">
        <v>8</v>
      </c>
      <c r="E55" s="18"/>
      <c r="F55" s="17" t="s">
        <v>9</v>
      </c>
    </row>
    <row r="56" spans="2:6" ht="24" customHeight="1">
      <c r="B56" s="13"/>
      <c r="C56" s="14"/>
      <c r="D56" s="17" t="s">
        <v>10</v>
      </c>
      <c r="E56" s="18"/>
      <c r="F56" s="17"/>
    </row>
    <row r="57" spans="1:6" ht="24" customHeight="1">
      <c r="A57" s="19" t="s">
        <v>41</v>
      </c>
      <c r="D57" s="46"/>
      <c r="E57" s="47"/>
      <c r="F57" s="46"/>
    </row>
    <row r="58" spans="1:6" ht="24" customHeight="1">
      <c r="A58" s="12" t="s">
        <v>42</v>
      </c>
      <c r="D58" s="46"/>
      <c r="E58" s="47"/>
      <c r="F58" s="46"/>
    </row>
    <row r="59" spans="1:6" ht="24" customHeight="1">
      <c r="A59" s="34" t="s">
        <v>43</v>
      </c>
      <c r="B59" s="21"/>
      <c r="D59" s="46"/>
      <c r="E59" s="47"/>
      <c r="F59" s="46"/>
    </row>
    <row r="60" spans="1:6" ht="24" customHeight="1" thickBot="1">
      <c r="A60" s="34" t="s">
        <v>44</v>
      </c>
      <c r="B60" s="21"/>
      <c r="D60" s="48">
        <v>121500000</v>
      </c>
      <c r="E60" s="23"/>
      <c r="F60" s="48">
        <v>121500000</v>
      </c>
    </row>
    <row r="61" spans="1:6" ht="24" customHeight="1" thickTop="1">
      <c r="A61" s="34" t="s">
        <v>45</v>
      </c>
      <c r="B61" s="21"/>
      <c r="D61" s="33"/>
      <c r="E61" s="23"/>
      <c r="F61" s="33"/>
    </row>
    <row r="62" spans="1:6" ht="24" customHeight="1">
      <c r="A62" s="34" t="s">
        <v>44</v>
      </c>
      <c r="D62" s="30">
        <v>121500000</v>
      </c>
      <c r="E62" s="23"/>
      <c r="F62" s="30">
        <v>121500000</v>
      </c>
    </row>
    <row r="63" spans="1:6" ht="24" customHeight="1">
      <c r="A63" s="12" t="s">
        <v>46</v>
      </c>
      <c r="D63" s="24">
        <v>233350000</v>
      </c>
      <c r="E63" s="23"/>
      <c r="F63" s="24">
        <v>233350000</v>
      </c>
    </row>
    <row r="64" spans="1:6" ht="24" customHeight="1">
      <c r="A64" s="34" t="s">
        <v>47</v>
      </c>
      <c r="B64" s="21"/>
      <c r="D64" s="40"/>
      <c r="E64" s="23"/>
      <c r="F64" s="40"/>
    </row>
    <row r="65" spans="1:6" ht="24" customHeight="1">
      <c r="A65" s="34" t="s">
        <v>48</v>
      </c>
      <c r="B65" s="21"/>
      <c r="D65" s="24">
        <v>12150000</v>
      </c>
      <c r="E65" s="23"/>
      <c r="F65" s="24">
        <v>12150000</v>
      </c>
    </row>
    <row r="66" spans="1:6" ht="24" customHeight="1">
      <c r="A66" s="35" t="s">
        <v>49</v>
      </c>
      <c r="B66" s="49"/>
      <c r="D66" s="50">
        <v>176545314</v>
      </c>
      <c r="E66" s="23"/>
      <c r="F66" s="31">
        <v>242570048</v>
      </c>
    </row>
    <row r="67" spans="1:6" ht="24" customHeight="1">
      <c r="A67" s="38" t="s">
        <v>50</v>
      </c>
      <c r="D67" s="50">
        <f>SUM(D62:D66)</f>
        <v>543545314</v>
      </c>
      <c r="E67" s="23"/>
      <c r="F67" s="31">
        <f>SUM(F62:F66)</f>
        <v>609570048</v>
      </c>
    </row>
    <row r="68" spans="1:6" ht="24" customHeight="1" thickBot="1">
      <c r="A68" s="19" t="s">
        <v>51</v>
      </c>
      <c r="D68" s="51">
        <f>SUM(D67,D46)</f>
        <v>879476749</v>
      </c>
      <c r="E68" s="23"/>
      <c r="F68" s="37">
        <f>SUM(F67,F46)</f>
        <v>978686441</v>
      </c>
    </row>
    <row r="69" spans="2:6" ht="24" customHeight="1" thickTop="1">
      <c r="B69" s="52"/>
      <c r="D69" s="33">
        <f>D68-D23</f>
        <v>0</v>
      </c>
      <c r="E69" s="53"/>
      <c r="F69" s="33"/>
    </row>
    <row r="70" spans="1:2" ht="24" customHeight="1">
      <c r="A70" s="12" t="s">
        <v>26</v>
      </c>
      <c r="B70" s="52"/>
    </row>
    <row r="71" ht="24" customHeight="1">
      <c r="B71" s="52"/>
    </row>
    <row r="72" spans="1:2" ht="24" customHeight="1">
      <c r="A72" s="54"/>
      <c r="B72" s="52"/>
    </row>
    <row r="73" spans="1:2" ht="24" customHeight="1">
      <c r="A73" s="55"/>
      <c r="B73" s="52"/>
    </row>
    <row r="74" ht="24" customHeight="1">
      <c r="B74" s="12" t="s">
        <v>52</v>
      </c>
    </row>
    <row r="75" spans="1:2" ht="24" customHeight="1">
      <c r="A75" s="54"/>
      <c r="B75" s="52"/>
    </row>
  </sheetData>
  <sheetProtection/>
  <printOptions horizontalCentered="1"/>
  <pageMargins left="0.8" right="0.3" top="0.787" bottom="0.118110236220472" header="0.31496062992126" footer="0.31496062992126"/>
  <pageSetup fitToHeight="6" horizontalDpi="600" verticalDpi="600" orientation="portrait" paperSize="9" scale="95" r:id="rId1"/>
  <rowBreaks count="2" manualBreakCount="2">
    <brk id="25" max="5" man="1"/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view="pageBreakPreview" zoomScaleSheetLayoutView="100" zoomScalePageLayoutView="0" workbookViewId="0" topLeftCell="A61">
      <selection activeCell="D37" sqref="D37"/>
    </sheetView>
  </sheetViews>
  <sheetFormatPr defaultColWidth="10.57421875" defaultRowHeight="24" customHeight="1"/>
  <cols>
    <col min="1" max="1" width="52.421875" style="12" customWidth="1"/>
    <col min="2" max="2" width="9.140625" style="12" customWidth="1"/>
    <col min="3" max="3" width="1.57421875" style="9" customWidth="1"/>
    <col min="4" max="4" width="16.421875" style="9" customWidth="1"/>
    <col min="5" max="5" width="1.421875" style="9" customWidth="1"/>
    <col min="6" max="6" width="16.421875" style="9" customWidth="1"/>
    <col min="7" max="7" width="17.8515625" style="9" customWidth="1"/>
    <col min="8" max="8" width="14.140625" style="9" customWidth="1"/>
    <col min="9" max="16384" width="10.57421875" style="9" customWidth="1"/>
  </cols>
  <sheetData>
    <row r="1" spans="4:6" s="56" customFormat="1" ht="24" customHeight="1">
      <c r="D1" s="57"/>
      <c r="E1" s="58"/>
      <c r="F1" s="8" t="s">
        <v>53</v>
      </c>
    </row>
    <row r="2" spans="1:6" s="5" customFormat="1" ht="24" customHeight="1">
      <c r="A2" s="1" t="s">
        <v>0</v>
      </c>
      <c r="B2" s="2"/>
      <c r="C2" s="3"/>
      <c r="D2" s="3"/>
      <c r="E2" s="3"/>
      <c r="F2" s="3"/>
    </row>
    <row r="3" spans="1:6" s="5" customFormat="1" ht="24" customHeight="1">
      <c r="A3" s="38" t="s">
        <v>54</v>
      </c>
      <c r="B3" s="2"/>
      <c r="C3" s="3"/>
      <c r="D3" s="3"/>
      <c r="E3" s="3"/>
      <c r="F3" s="3"/>
    </row>
    <row r="4" spans="1:6" s="5" customFormat="1" ht="24" customHeight="1">
      <c r="A4" s="1" t="s">
        <v>55</v>
      </c>
      <c r="B4" s="2"/>
      <c r="C4" s="3"/>
      <c r="D4" s="3"/>
      <c r="E4" s="3"/>
      <c r="F4" s="3"/>
    </row>
    <row r="5" spans="2:6" s="5" customFormat="1" ht="24" customHeight="1">
      <c r="B5" s="2"/>
      <c r="C5" s="3"/>
      <c r="D5" s="7"/>
      <c r="E5" s="3"/>
      <c r="F5" s="8" t="s">
        <v>3</v>
      </c>
    </row>
    <row r="6" spans="2:6" ht="24" customHeight="1">
      <c r="B6" s="13" t="s">
        <v>5</v>
      </c>
      <c r="C6" s="14"/>
      <c r="D6" s="59">
        <v>2561</v>
      </c>
      <c r="E6" s="60"/>
      <c r="F6" s="59">
        <v>2560</v>
      </c>
    </row>
    <row r="7" spans="1:6" ht="24" customHeight="1">
      <c r="A7" s="19" t="s">
        <v>56</v>
      </c>
      <c r="B7" s="13"/>
      <c r="C7" s="14"/>
      <c r="D7" s="59"/>
      <c r="E7" s="60"/>
      <c r="F7" s="61"/>
    </row>
    <row r="8" ht="24" customHeight="1">
      <c r="A8" s="19" t="s">
        <v>57</v>
      </c>
    </row>
    <row r="9" spans="1:8" ht="24" customHeight="1">
      <c r="A9" s="34" t="s">
        <v>58</v>
      </c>
      <c r="B9" s="21"/>
      <c r="D9" s="62">
        <v>262279276</v>
      </c>
      <c r="E9" s="62"/>
      <c r="F9" s="62">
        <v>301348091</v>
      </c>
      <c r="G9" s="43"/>
      <c r="H9" s="20"/>
    </row>
    <row r="10" spans="1:8" ht="24" customHeight="1">
      <c r="A10" s="34" t="s">
        <v>59</v>
      </c>
      <c r="B10" s="21"/>
      <c r="D10" s="62">
        <v>0</v>
      </c>
      <c r="E10" s="62"/>
      <c r="F10" s="62">
        <v>517448</v>
      </c>
      <c r="G10" s="43"/>
      <c r="H10" s="20"/>
    </row>
    <row r="11" spans="1:8" ht="24" customHeight="1">
      <c r="A11" s="34" t="s">
        <v>60</v>
      </c>
      <c r="B11" s="21"/>
      <c r="D11" s="62"/>
      <c r="E11" s="62"/>
      <c r="F11" s="62"/>
      <c r="G11" s="43"/>
      <c r="H11" s="20"/>
    </row>
    <row r="12" spans="1:8" ht="24" customHeight="1">
      <c r="A12" s="34" t="s">
        <v>61</v>
      </c>
      <c r="B12" s="21"/>
      <c r="D12" s="62">
        <v>3450233</v>
      </c>
      <c r="E12" s="62"/>
      <c r="F12" s="62">
        <v>3678972</v>
      </c>
      <c r="G12" s="43"/>
      <c r="H12" s="20"/>
    </row>
    <row r="13" spans="1:8" ht="24" customHeight="1">
      <c r="A13" s="34" t="s">
        <v>62</v>
      </c>
      <c r="B13" s="21"/>
      <c r="D13" s="62">
        <v>1104734</v>
      </c>
      <c r="E13" s="62"/>
      <c r="F13" s="62">
        <v>1076868</v>
      </c>
      <c r="G13" s="43"/>
      <c r="H13" s="20"/>
    </row>
    <row r="14" spans="1:8" ht="24" customHeight="1">
      <c r="A14" s="19" t="s">
        <v>63</v>
      </c>
      <c r="D14" s="63">
        <f>SUM(D9:D13)</f>
        <v>266834243</v>
      </c>
      <c r="E14" s="62"/>
      <c r="F14" s="63">
        <f>SUM(F9:F13)</f>
        <v>306621379</v>
      </c>
      <c r="G14" s="43"/>
      <c r="H14" s="20"/>
    </row>
    <row r="15" spans="1:8" ht="24" customHeight="1">
      <c r="A15" s="19" t="s">
        <v>64</v>
      </c>
      <c r="D15" s="62"/>
      <c r="E15" s="62"/>
      <c r="F15" s="62"/>
      <c r="G15" s="43"/>
      <c r="H15" s="20"/>
    </row>
    <row r="16" spans="1:8" ht="24" customHeight="1">
      <c r="A16" s="34" t="s">
        <v>65</v>
      </c>
      <c r="D16" s="62">
        <v>252250633</v>
      </c>
      <c r="E16" s="62"/>
      <c r="F16" s="62">
        <v>280544898</v>
      </c>
      <c r="G16" s="43"/>
      <c r="H16" s="20"/>
    </row>
    <row r="17" spans="1:8" ht="24" customHeight="1">
      <c r="A17" s="34" t="s">
        <v>66</v>
      </c>
      <c r="B17" s="21"/>
      <c r="D17" s="62">
        <v>11059597</v>
      </c>
      <c r="E17" s="62"/>
      <c r="F17" s="62">
        <v>12454801</v>
      </c>
      <c r="G17" s="43"/>
      <c r="H17" s="20"/>
    </row>
    <row r="18" spans="1:8" ht="24" customHeight="1">
      <c r="A18" s="34" t="s">
        <v>67</v>
      </c>
      <c r="B18" s="21"/>
      <c r="D18" s="62">
        <v>19482498</v>
      </c>
      <c r="E18" s="62"/>
      <c r="F18" s="62">
        <v>21450964</v>
      </c>
      <c r="G18" s="43"/>
      <c r="H18" s="20"/>
    </row>
    <row r="19" spans="1:8" ht="24" customHeight="1">
      <c r="A19" s="34" t="s">
        <v>68</v>
      </c>
      <c r="B19" s="21"/>
      <c r="D19" s="62">
        <v>1366114</v>
      </c>
      <c r="E19" s="62"/>
      <c r="F19" s="62">
        <v>144204</v>
      </c>
      <c r="G19" s="43"/>
      <c r="H19" s="20"/>
    </row>
    <row r="20" spans="1:8" ht="24" customHeight="1">
      <c r="A20" s="19" t="s">
        <v>69</v>
      </c>
      <c r="D20" s="63">
        <f>SUM(D16:D19)</f>
        <v>284158842</v>
      </c>
      <c r="E20" s="62"/>
      <c r="F20" s="63">
        <f>SUM(F16:F19)</f>
        <v>314594867</v>
      </c>
      <c r="G20" s="43"/>
      <c r="H20" s="20"/>
    </row>
    <row r="21" spans="1:8" ht="24" customHeight="1">
      <c r="A21" s="38" t="s">
        <v>70</v>
      </c>
      <c r="D21" s="62">
        <f>D14-D20</f>
        <v>-17324599</v>
      </c>
      <c r="E21" s="62"/>
      <c r="F21" s="62">
        <f>F14-F20</f>
        <v>-7973488</v>
      </c>
      <c r="G21" s="43"/>
      <c r="H21" s="20"/>
    </row>
    <row r="22" spans="1:8" ht="24" customHeight="1">
      <c r="A22" s="34" t="s">
        <v>71</v>
      </c>
      <c r="D22" s="64">
        <v>-15956</v>
      </c>
      <c r="E22" s="62"/>
      <c r="F22" s="64">
        <v>-31418</v>
      </c>
      <c r="G22" s="43"/>
      <c r="H22" s="20"/>
    </row>
    <row r="23" spans="1:8" ht="24" customHeight="1">
      <c r="A23" s="38" t="s">
        <v>72</v>
      </c>
      <c r="D23" s="62">
        <f>SUM(D21:D22)</f>
        <v>-17340555</v>
      </c>
      <c r="E23" s="62"/>
      <c r="F23" s="62">
        <f>SUM(F21:F22)</f>
        <v>-8004906</v>
      </c>
      <c r="G23" s="43"/>
      <c r="H23" s="20"/>
    </row>
    <row r="24" spans="1:8" ht="24" customHeight="1">
      <c r="A24" s="34" t="s">
        <v>73</v>
      </c>
      <c r="B24" s="21">
        <v>8</v>
      </c>
      <c r="D24" s="62">
        <v>3468139.11415675</v>
      </c>
      <c r="E24" s="43"/>
      <c r="F24" s="64">
        <v>1600330</v>
      </c>
      <c r="G24" s="43"/>
      <c r="H24" s="20"/>
    </row>
    <row r="25" spans="1:8" ht="24" customHeight="1">
      <c r="A25" s="19" t="s">
        <v>74</v>
      </c>
      <c r="D25" s="65">
        <f>SUM(D23:D24)</f>
        <v>-13872415.88584325</v>
      </c>
      <c r="E25" s="43"/>
      <c r="F25" s="65">
        <f>SUM(F23:F24)</f>
        <v>-6404576</v>
      </c>
      <c r="G25" s="43"/>
      <c r="H25" s="20"/>
    </row>
    <row r="26" spans="1:8" ht="24" customHeight="1">
      <c r="A26" s="19" t="s">
        <v>75</v>
      </c>
      <c r="D26" s="64">
        <v>0</v>
      </c>
      <c r="E26" s="43"/>
      <c r="F26" s="64">
        <v>0</v>
      </c>
      <c r="G26" s="43"/>
      <c r="H26" s="20"/>
    </row>
    <row r="27" spans="1:8" ht="24" customHeight="1" thickBot="1">
      <c r="A27" s="19" t="s">
        <v>76</v>
      </c>
      <c r="D27" s="66">
        <f>SUM(D25:D26)</f>
        <v>-13872415.88584325</v>
      </c>
      <c r="E27" s="43"/>
      <c r="F27" s="66">
        <f>SUM(F25:F26)</f>
        <v>-6404576</v>
      </c>
      <c r="G27" s="43"/>
      <c r="H27" s="20"/>
    </row>
    <row r="28" spans="4:8" ht="24" customHeight="1" thickTop="1">
      <c r="D28" s="43"/>
      <c r="E28" s="43"/>
      <c r="F28" s="43"/>
      <c r="G28" s="20"/>
      <c r="H28" s="20"/>
    </row>
    <row r="29" spans="1:8" ht="24" customHeight="1">
      <c r="A29" s="19" t="s">
        <v>77</v>
      </c>
      <c r="B29" s="21">
        <v>9</v>
      </c>
      <c r="G29" s="20"/>
      <c r="H29" s="20"/>
    </row>
    <row r="30" spans="1:8" ht="24" customHeight="1" thickBot="1">
      <c r="A30" s="12" t="s">
        <v>78</v>
      </c>
      <c r="D30" s="67">
        <f>D27/121500000</f>
        <v>-0.11417626243492388</v>
      </c>
      <c r="E30" s="68"/>
      <c r="F30" s="67">
        <f>F27/121500000</f>
        <v>-0.052712559670781894</v>
      </c>
      <c r="G30" s="68"/>
      <c r="H30" s="69"/>
    </row>
    <row r="31" spans="4:6" ht="24" customHeight="1" thickTop="1">
      <c r="D31" s="11"/>
      <c r="E31" s="11"/>
      <c r="F31" s="11"/>
    </row>
    <row r="32" spans="1:6" ht="24" customHeight="1">
      <c r="A32" s="12" t="s">
        <v>26</v>
      </c>
      <c r="B32" s="52"/>
      <c r="D32" s="47"/>
      <c r="E32" s="46"/>
      <c r="F32" s="47"/>
    </row>
    <row r="33" spans="2:6" ht="24" customHeight="1">
      <c r="B33" s="52"/>
      <c r="D33" s="47"/>
      <c r="E33" s="46"/>
      <c r="F33" s="47"/>
    </row>
    <row r="34" spans="4:6" s="56" customFormat="1" ht="24" customHeight="1">
      <c r="D34" s="57"/>
      <c r="E34" s="58"/>
      <c r="F34" s="8" t="s">
        <v>53</v>
      </c>
    </row>
    <row r="35" spans="1:6" s="5" customFormat="1" ht="24" customHeight="1">
      <c r="A35" s="1" t="s">
        <v>0</v>
      </c>
      <c r="B35" s="2"/>
      <c r="C35" s="3"/>
      <c r="D35" s="3"/>
      <c r="E35" s="3"/>
      <c r="F35" s="3"/>
    </row>
    <row r="36" spans="1:6" s="5" customFormat="1" ht="24" customHeight="1">
      <c r="A36" s="38" t="s">
        <v>54</v>
      </c>
      <c r="B36" s="2"/>
      <c r="C36" s="3"/>
      <c r="D36" s="3"/>
      <c r="E36" s="3"/>
      <c r="F36" s="3"/>
    </row>
    <row r="37" spans="1:6" s="5" customFormat="1" ht="24" customHeight="1">
      <c r="A37" s="1" t="s">
        <v>79</v>
      </c>
      <c r="B37" s="2"/>
      <c r="C37" s="3"/>
      <c r="D37" s="3"/>
      <c r="E37" s="3"/>
      <c r="F37" s="3"/>
    </row>
    <row r="38" spans="2:6" s="5" customFormat="1" ht="24" customHeight="1">
      <c r="B38" s="2"/>
      <c r="C38" s="3"/>
      <c r="D38" s="7"/>
      <c r="E38" s="3"/>
      <c r="F38" s="8" t="s">
        <v>3</v>
      </c>
    </row>
    <row r="39" spans="2:6" ht="24" customHeight="1">
      <c r="B39" s="13" t="s">
        <v>5</v>
      </c>
      <c r="C39" s="14"/>
      <c r="D39" s="59">
        <v>2561</v>
      </c>
      <c r="E39" s="60"/>
      <c r="F39" s="59">
        <v>2560</v>
      </c>
    </row>
    <row r="40" spans="1:6" ht="24" customHeight="1">
      <c r="A40" s="19" t="s">
        <v>56</v>
      </c>
      <c r="B40" s="13"/>
      <c r="C40" s="14"/>
      <c r="D40" s="59"/>
      <c r="E40" s="60"/>
      <c r="F40" s="61"/>
    </row>
    <row r="41" ht="24" customHeight="1">
      <c r="A41" s="19" t="s">
        <v>57</v>
      </c>
    </row>
    <row r="42" spans="1:6" ht="24" customHeight="1">
      <c r="A42" s="34" t="s">
        <v>58</v>
      </c>
      <c r="B42" s="21"/>
      <c r="D42" s="62">
        <v>879716229</v>
      </c>
      <c r="E42" s="62"/>
      <c r="F42" s="62">
        <v>842780914</v>
      </c>
    </row>
    <row r="43" spans="1:6" ht="24" customHeight="1">
      <c r="A43" s="34" t="s">
        <v>59</v>
      </c>
      <c r="B43" s="21"/>
      <c r="D43" s="62">
        <v>519375</v>
      </c>
      <c r="E43" s="62"/>
      <c r="F43" s="62">
        <v>827458</v>
      </c>
    </row>
    <row r="44" spans="1:6" ht="24" customHeight="1">
      <c r="A44" s="34" t="s">
        <v>60</v>
      </c>
      <c r="B44" s="21"/>
      <c r="D44" s="62"/>
      <c r="E44" s="62"/>
      <c r="F44" s="62"/>
    </row>
    <row r="45" spans="1:6" ht="24" customHeight="1">
      <c r="A45" s="34" t="s">
        <v>61</v>
      </c>
      <c r="B45" s="21"/>
      <c r="D45" s="62">
        <v>10509542</v>
      </c>
      <c r="E45" s="62"/>
      <c r="F45" s="62">
        <v>11621027</v>
      </c>
    </row>
    <row r="46" spans="1:6" ht="24" customHeight="1">
      <c r="A46" s="34" t="s">
        <v>80</v>
      </c>
      <c r="B46" s="25"/>
      <c r="D46" s="62">
        <v>0</v>
      </c>
      <c r="E46" s="62"/>
      <c r="F46" s="62">
        <v>643406</v>
      </c>
    </row>
    <row r="47" spans="1:6" ht="24" customHeight="1">
      <c r="A47" s="34" t="s">
        <v>62</v>
      </c>
      <c r="B47" s="21"/>
      <c r="D47" s="62">
        <v>3017443</v>
      </c>
      <c r="E47" s="62"/>
      <c r="F47" s="62">
        <v>3283076</v>
      </c>
    </row>
    <row r="48" spans="1:6" ht="24" customHeight="1">
      <c r="A48" s="19" t="s">
        <v>63</v>
      </c>
      <c r="D48" s="63">
        <f>SUM(D42:D47)</f>
        <v>893762589</v>
      </c>
      <c r="E48" s="62"/>
      <c r="F48" s="63">
        <f>SUM(F42:F47)</f>
        <v>859155881</v>
      </c>
    </row>
    <row r="49" spans="1:6" ht="24" customHeight="1">
      <c r="A49" s="19" t="s">
        <v>64</v>
      </c>
      <c r="D49" s="62"/>
      <c r="E49" s="62"/>
      <c r="F49" s="62"/>
    </row>
    <row r="50" spans="1:6" ht="24" customHeight="1">
      <c r="A50" s="34" t="s">
        <v>65</v>
      </c>
      <c r="D50" s="62">
        <v>836619881</v>
      </c>
      <c r="E50" s="62"/>
      <c r="F50" s="62">
        <v>781632448</v>
      </c>
    </row>
    <row r="51" spans="1:6" ht="24" customHeight="1">
      <c r="A51" s="34" t="s">
        <v>66</v>
      </c>
      <c r="B51" s="21"/>
      <c r="D51" s="62">
        <v>35005280</v>
      </c>
      <c r="E51" s="62"/>
      <c r="F51" s="62">
        <v>34169625</v>
      </c>
    </row>
    <row r="52" spans="1:6" ht="24" customHeight="1">
      <c r="A52" s="34" t="s">
        <v>67</v>
      </c>
      <c r="B52" s="21"/>
      <c r="D52" s="62">
        <v>59148913</v>
      </c>
      <c r="E52" s="62"/>
      <c r="F52" s="62">
        <v>61258507</v>
      </c>
    </row>
    <row r="53" spans="1:6" ht="24" customHeight="1">
      <c r="A53" s="34" t="s">
        <v>68</v>
      </c>
      <c r="B53" s="21"/>
      <c r="D53" s="62">
        <v>332968</v>
      </c>
      <c r="E53" s="62"/>
      <c r="F53" s="62">
        <v>0</v>
      </c>
    </row>
    <row r="54" spans="1:6" ht="24" customHeight="1">
      <c r="A54" s="19" t="s">
        <v>69</v>
      </c>
      <c r="D54" s="63">
        <f>SUM(D50:D53)</f>
        <v>931107042</v>
      </c>
      <c r="E54" s="62"/>
      <c r="F54" s="63">
        <f>SUM(F50:F53)</f>
        <v>877060580</v>
      </c>
    </row>
    <row r="55" spans="1:6" ht="24" customHeight="1">
      <c r="A55" s="38" t="s">
        <v>70</v>
      </c>
      <c r="D55" s="62">
        <f>SUM(D48-D54)</f>
        <v>-37344453</v>
      </c>
      <c r="E55" s="62"/>
      <c r="F55" s="62">
        <v>-17904699</v>
      </c>
    </row>
    <row r="56" spans="1:6" ht="24" customHeight="1">
      <c r="A56" s="34" t="s">
        <v>71</v>
      </c>
      <c r="D56" s="64">
        <v>-55801</v>
      </c>
      <c r="E56" s="62"/>
      <c r="F56" s="64">
        <v>-109148</v>
      </c>
    </row>
    <row r="57" spans="1:6" ht="24" customHeight="1">
      <c r="A57" s="38" t="s">
        <v>72</v>
      </c>
      <c r="D57" s="62">
        <f>SUM(D55:D56)</f>
        <v>-37400254</v>
      </c>
      <c r="E57" s="62"/>
      <c r="F57" s="62">
        <f>SUM(F55:F56)</f>
        <v>-18013847</v>
      </c>
    </row>
    <row r="58" spans="1:6" ht="24" customHeight="1">
      <c r="A58" s="34" t="s">
        <v>73</v>
      </c>
      <c r="B58" s="21">
        <v>8</v>
      </c>
      <c r="D58" s="64">
        <v>7825520</v>
      </c>
      <c r="E58" s="43"/>
      <c r="F58" s="64">
        <v>3542680</v>
      </c>
    </row>
    <row r="59" spans="1:6" ht="24" customHeight="1">
      <c r="A59" s="19" t="s">
        <v>74</v>
      </c>
      <c r="D59" s="65">
        <f>SUM(D57:D58)</f>
        <v>-29574734</v>
      </c>
      <c r="E59" s="43"/>
      <c r="F59" s="65">
        <f>SUM(F57:F58)</f>
        <v>-14471167</v>
      </c>
    </row>
    <row r="60" spans="1:6" ht="24" customHeight="1">
      <c r="A60" s="19" t="s">
        <v>75</v>
      </c>
      <c r="D60" s="64">
        <v>0</v>
      </c>
      <c r="E60" s="43"/>
      <c r="F60" s="64">
        <v>0</v>
      </c>
    </row>
    <row r="61" spans="1:6" ht="24" customHeight="1" thickBot="1">
      <c r="A61" s="19" t="s">
        <v>76</v>
      </c>
      <c r="D61" s="66">
        <f>SUM(D59:D60)</f>
        <v>-29574734</v>
      </c>
      <c r="E61" s="43"/>
      <c r="F61" s="66">
        <f>SUM(F59:F60)</f>
        <v>-14471167</v>
      </c>
    </row>
    <row r="62" spans="4:6" ht="24" customHeight="1" thickTop="1">
      <c r="D62" s="43"/>
      <c r="E62" s="43"/>
      <c r="F62" s="43"/>
    </row>
    <row r="63" spans="1:2" ht="24" customHeight="1">
      <c r="A63" s="19" t="s">
        <v>77</v>
      </c>
      <c r="B63" s="21">
        <v>9</v>
      </c>
    </row>
    <row r="64" spans="1:6" ht="24" customHeight="1" thickBot="1">
      <c r="A64" s="12" t="s">
        <v>78</v>
      </c>
      <c r="D64" s="67">
        <f>D61/121500000</f>
        <v>-0.2434134485596708</v>
      </c>
      <c r="E64" s="68"/>
      <c r="F64" s="67">
        <f>F61/121500000</f>
        <v>-0.11910425514403292</v>
      </c>
    </row>
    <row r="65" spans="4:6" ht="24" customHeight="1" thickTop="1">
      <c r="D65" s="11"/>
      <c r="E65" s="11"/>
      <c r="F65" s="11"/>
    </row>
    <row r="66" spans="1:6" ht="24" customHeight="1">
      <c r="A66" s="12" t="s">
        <v>26</v>
      </c>
      <c r="B66" s="52"/>
      <c r="D66" s="47"/>
      <c r="E66" s="46"/>
      <c r="F66" s="47"/>
    </row>
    <row r="67" spans="2:6" ht="24" customHeight="1">
      <c r="B67" s="52"/>
      <c r="D67" s="47"/>
      <c r="E67" s="46"/>
      <c r="F67" s="47"/>
    </row>
  </sheetData>
  <sheetProtection/>
  <printOptions horizontalCentered="1"/>
  <pageMargins left="0.905511811023622" right="0.31496062992126" top="0.78740157480315" bottom="0.19" header="0.31496062992126" footer="0.31496062992126"/>
  <pageSetup fitToHeight="6" horizontalDpi="600" verticalDpi="600" orientation="portrait" paperSize="9" scale="90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view="pageBreakPreview" zoomScaleSheetLayoutView="100" zoomScalePageLayoutView="0" workbookViewId="0" topLeftCell="A1">
      <selection activeCell="A3" sqref="A3:K3"/>
    </sheetView>
  </sheetViews>
  <sheetFormatPr defaultColWidth="9.140625" defaultRowHeight="24" customHeight="1"/>
  <cols>
    <col min="1" max="1" width="33.8515625" style="70" customWidth="1"/>
    <col min="2" max="2" width="7.57421875" style="71" customWidth="1"/>
    <col min="3" max="3" width="17.421875" style="71" customWidth="1"/>
    <col min="4" max="4" width="1.57421875" style="71" customWidth="1"/>
    <col min="5" max="5" width="17.421875" style="71" customWidth="1"/>
    <col min="6" max="6" width="1.57421875" style="71" customWidth="1"/>
    <col min="7" max="7" width="17.421875" style="71" customWidth="1"/>
    <col min="8" max="8" width="1.57421875" style="72" customWidth="1"/>
    <col min="9" max="9" width="17.421875" style="71" customWidth="1"/>
    <col min="10" max="10" width="1.57421875" style="71" customWidth="1"/>
    <col min="11" max="11" width="17.421875" style="71" customWidth="1"/>
    <col min="12" max="12" width="1.57421875" style="71" customWidth="1"/>
    <col min="13" max="13" width="13.57421875" style="71" customWidth="1"/>
    <col min="14" max="16384" width="9.140625" style="71" customWidth="1"/>
  </cols>
  <sheetData>
    <row r="1" ht="24" customHeight="1">
      <c r="K1" s="73" t="s">
        <v>81</v>
      </c>
    </row>
    <row r="2" spans="1:11" ht="24" customHeight="1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4" customHeight="1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4" customHeight="1">
      <c r="A4" s="91" t="s">
        <v>79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4" customHeight="1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9" s="75" customFormat="1" ht="24" customHeight="1">
      <c r="A6" s="74"/>
      <c r="C6" s="75" t="s">
        <v>83</v>
      </c>
      <c r="G6" s="93" t="s">
        <v>47</v>
      </c>
      <c r="H6" s="93"/>
      <c r="I6" s="93"/>
    </row>
    <row r="7" spans="1:8" s="75" customFormat="1" ht="24" customHeight="1">
      <c r="A7" s="74"/>
      <c r="C7" s="75" t="s">
        <v>84</v>
      </c>
      <c r="E7" s="75" t="s">
        <v>85</v>
      </c>
      <c r="G7" s="77" t="s">
        <v>86</v>
      </c>
      <c r="H7" s="77"/>
    </row>
    <row r="8" spans="1:11" s="75" customFormat="1" ht="24" customHeight="1">
      <c r="A8" s="74"/>
      <c r="C8" s="76" t="s">
        <v>87</v>
      </c>
      <c r="E8" s="76" t="s">
        <v>88</v>
      </c>
      <c r="G8" s="76" t="s">
        <v>89</v>
      </c>
      <c r="H8" s="77"/>
      <c r="I8" s="76" t="s">
        <v>90</v>
      </c>
      <c r="K8" s="76" t="s">
        <v>91</v>
      </c>
    </row>
    <row r="9" spans="1:11" s="75" customFormat="1" ht="24" customHeight="1">
      <c r="A9" s="74"/>
      <c r="C9" s="77"/>
      <c r="E9" s="77"/>
      <c r="G9" s="77"/>
      <c r="H9" s="77"/>
      <c r="I9" s="77"/>
      <c r="K9" s="77"/>
    </row>
    <row r="10" spans="1:11" ht="24" customHeight="1">
      <c r="A10" s="78" t="s">
        <v>92</v>
      </c>
      <c r="C10" s="79">
        <v>121500000</v>
      </c>
      <c r="D10" s="79"/>
      <c r="E10" s="79">
        <v>233350000</v>
      </c>
      <c r="F10" s="79"/>
      <c r="G10" s="79">
        <v>12150000</v>
      </c>
      <c r="H10" s="80"/>
      <c r="I10" s="79">
        <v>301233227</v>
      </c>
      <c r="J10" s="79"/>
      <c r="K10" s="79">
        <f>SUM(C10:I10)</f>
        <v>668233227</v>
      </c>
    </row>
    <row r="11" spans="1:11" ht="24" customHeight="1">
      <c r="A11" s="81" t="s">
        <v>93</v>
      </c>
      <c r="C11" s="82">
        <v>0</v>
      </c>
      <c r="D11" s="80"/>
      <c r="E11" s="82">
        <v>0</v>
      </c>
      <c r="F11" s="80"/>
      <c r="G11" s="82">
        <v>0</v>
      </c>
      <c r="H11" s="80"/>
      <c r="I11" s="80">
        <v>-14471167</v>
      </c>
      <c r="J11" s="79"/>
      <c r="K11" s="79">
        <f>SUM(C11:I11)</f>
        <v>-14471167</v>
      </c>
    </row>
    <row r="12" spans="1:11" ht="24" customHeight="1">
      <c r="A12" s="81" t="s">
        <v>94</v>
      </c>
      <c r="C12" s="82">
        <v>0</v>
      </c>
      <c r="D12" s="79"/>
      <c r="E12" s="82">
        <v>0</v>
      </c>
      <c r="F12" s="79"/>
      <c r="G12" s="82">
        <v>0</v>
      </c>
      <c r="H12" s="80"/>
      <c r="I12" s="80">
        <v>-60750000</v>
      </c>
      <c r="J12" s="79"/>
      <c r="K12" s="79">
        <f>SUM(C12:I12)</f>
        <v>-60750000</v>
      </c>
    </row>
    <row r="13" spans="1:11" ht="24" customHeight="1" thickBot="1">
      <c r="A13" s="78" t="s">
        <v>95</v>
      </c>
      <c r="C13" s="83">
        <f>SUM(C10:C12)</f>
        <v>121500000</v>
      </c>
      <c r="D13" s="80"/>
      <c r="E13" s="83">
        <f>SUM(E10:E12)</f>
        <v>233350000</v>
      </c>
      <c r="F13" s="80"/>
      <c r="G13" s="83">
        <f>SUM(G10:G11)</f>
        <v>12150000</v>
      </c>
      <c r="H13" s="80">
        <f>SUM(H10:H12)</f>
        <v>0</v>
      </c>
      <c r="I13" s="83">
        <f>SUM(I10:I12)</f>
        <v>226012060</v>
      </c>
      <c r="J13" s="80"/>
      <c r="K13" s="83">
        <f>SUM(K10:K12)</f>
        <v>593012060</v>
      </c>
    </row>
    <row r="14" spans="1:11" ht="24" customHeight="1" thickTop="1">
      <c r="A14" s="81"/>
      <c r="C14" s="84"/>
      <c r="D14" s="84"/>
      <c r="E14" s="84"/>
      <c r="F14" s="84"/>
      <c r="G14" s="84"/>
      <c r="H14" s="85"/>
      <c r="I14" s="84"/>
      <c r="J14" s="84"/>
      <c r="K14" s="84"/>
    </row>
    <row r="15" spans="1:11" ht="24" customHeight="1">
      <c r="A15" s="78" t="s">
        <v>96</v>
      </c>
      <c r="C15" s="79">
        <f>SUM(C13)</f>
        <v>121500000</v>
      </c>
      <c r="D15" s="79"/>
      <c r="E15" s="79">
        <f>SUM(E13)</f>
        <v>233350000</v>
      </c>
      <c r="F15" s="79"/>
      <c r="G15" s="79">
        <f>SUM(G13)</f>
        <v>12150000</v>
      </c>
      <c r="H15" s="80"/>
      <c r="I15" s="79">
        <v>242570048</v>
      </c>
      <c r="J15" s="79"/>
      <c r="K15" s="79">
        <v>609570048</v>
      </c>
    </row>
    <row r="16" spans="1:11" ht="24" customHeight="1">
      <c r="A16" s="81" t="s">
        <v>93</v>
      </c>
      <c r="C16" s="82">
        <v>0</v>
      </c>
      <c r="D16" s="80"/>
      <c r="E16" s="82">
        <v>0</v>
      </c>
      <c r="F16" s="80"/>
      <c r="G16" s="82">
        <v>0</v>
      </c>
      <c r="H16" s="80"/>
      <c r="I16" s="80">
        <v>-29574734</v>
      </c>
      <c r="J16" s="79"/>
      <c r="K16" s="79">
        <f>SUM(C16:I16)</f>
        <v>-29574734</v>
      </c>
    </row>
    <row r="17" spans="1:11" ht="24" customHeight="1">
      <c r="A17" s="81" t="s">
        <v>94</v>
      </c>
      <c r="C17" s="82">
        <v>0</v>
      </c>
      <c r="D17" s="79"/>
      <c r="E17" s="82">
        <v>0</v>
      </c>
      <c r="F17" s="79"/>
      <c r="G17" s="82">
        <v>0</v>
      </c>
      <c r="H17" s="80"/>
      <c r="I17" s="80">
        <v>-36450000</v>
      </c>
      <c r="J17" s="79"/>
      <c r="K17" s="79">
        <f>SUM(C17:I17)</f>
        <v>-36450000</v>
      </c>
    </row>
    <row r="18" spans="1:11" ht="24" customHeight="1" thickBot="1">
      <c r="A18" s="78" t="s">
        <v>97</v>
      </c>
      <c r="C18" s="83">
        <f>SUM(C15:C16)</f>
        <v>121500000</v>
      </c>
      <c r="D18" s="80"/>
      <c r="E18" s="83">
        <f>SUM(E15:E16)</f>
        <v>233350000</v>
      </c>
      <c r="F18" s="80"/>
      <c r="G18" s="83">
        <f>SUM(G15:G17)</f>
        <v>12150000</v>
      </c>
      <c r="H18" s="80"/>
      <c r="I18" s="83">
        <f>SUM(I15:I17)</f>
        <v>176545314</v>
      </c>
      <c r="J18" s="80"/>
      <c r="K18" s="83">
        <f>SUM(K15:K17)</f>
        <v>543545314</v>
      </c>
    </row>
    <row r="19" spans="1:12" ht="24" customHeight="1" thickTop="1">
      <c r="A19" s="81"/>
      <c r="C19" s="84">
        <v>0</v>
      </c>
      <c r="D19" s="84"/>
      <c r="E19" s="84">
        <v>0</v>
      </c>
      <c r="F19" s="84"/>
      <c r="G19" s="84">
        <v>0</v>
      </c>
      <c r="H19" s="84"/>
      <c r="I19" s="86">
        <v>0</v>
      </c>
      <c r="J19" s="86"/>
      <c r="K19" s="86">
        <v>0</v>
      </c>
      <c r="L19" s="86"/>
    </row>
    <row r="20" ht="24" customHeight="1">
      <c r="A20" s="70" t="s">
        <v>26</v>
      </c>
    </row>
  </sheetData>
  <sheetProtection/>
  <mergeCells count="5">
    <mergeCell ref="A2:K2"/>
    <mergeCell ref="A3:K3"/>
    <mergeCell ref="A4:K4"/>
    <mergeCell ref="A5:K5"/>
    <mergeCell ref="G6:I6"/>
  </mergeCells>
  <printOptions horizontalCentered="1"/>
  <pageMargins left="0.393700787401575" right="0.393700787401575" top="0.905" bottom="0.31496062992126" header="0.31496062992126" footer="0.31496062992126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showGridLines="0" view="pageBreakPreview" zoomScaleSheetLayoutView="100" zoomScalePageLayoutView="0" workbookViewId="0" topLeftCell="A1">
      <selection activeCell="A13" sqref="A13"/>
    </sheetView>
  </sheetViews>
  <sheetFormatPr defaultColWidth="10.57421875" defaultRowHeight="24" customHeight="1"/>
  <cols>
    <col min="1" max="1" width="52.421875" style="12" customWidth="1"/>
    <col min="2" max="2" width="9.140625" style="12" customWidth="1"/>
    <col min="3" max="3" width="1.57421875" style="9" customWidth="1"/>
    <col min="4" max="4" width="16.421875" style="9" customWidth="1"/>
    <col min="5" max="5" width="1.421875" style="9" customWidth="1"/>
    <col min="6" max="6" width="16.421875" style="9" customWidth="1"/>
    <col min="7" max="7" width="17.8515625" style="9" customWidth="1"/>
    <col min="8" max="8" width="14.140625" style="9" customWidth="1"/>
    <col min="9" max="16384" width="10.57421875" style="9" customWidth="1"/>
  </cols>
  <sheetData>
    <row r="1" spans="2:6" s="5" customFormat="1" ht="24" customHeight="1">
      <c r="B1" s="2"/>
      <c r="C1" s="3"/>
      <c r="D1" s="3"/>
      <c r="E1" s="3"/>
      <c r="F1" s="8" t="s">
        <v>53</v>
      </c>
    </row>
    <row r="2" spans="1:6" s="5" customFormat="1" ht="24" customHeight="1">
      <c r="A2" s="1" t="s">
        <v>0</v>
      </c>
      <c r="B2" s="2"/>
      <c r="C2" s="3"/>
      <c r="D2" s="3"/>
      <c r="E2" s="3"/>
      <c r="F2" s="3"/>
    </row>
    <row r="3" spans="1:6" s="5" customFormat="1" ht="24" customHeight="1">
      <c r="A3" s="38" t="s">
        <v>98</v>
      </c>
      <c r="B3" s="2"/>
      <c r="C3" s="3"/>
      <c r="D3" s="3"/>
      <c r="E3" s="3"/>
      <c r="F3" s="3"/>
    </row>
    <row r="4" spans="1:6" s="5" customFormat="1" ht="24" customHeight="1">
      <c r="A4" s="1" t="s">
        <v>79</v>
      </c>
      <c r="B4" s="2"/>
      <c r="C4" s="3"/>
      <c r="D4" s="3"/>
      <c r="E4" s="3"/>
      <c r="F4" s="3"/>
    </row>
    <row r="5" spans="2:6" s="5" customFormat="1" ht="24" customHeight="1">
      <c r="B5" s="2"/>
      <c r="C5" s="3"/>
      <c r="D5" s="7"/>
      <c r="E5" s="3"/>
      <c r="F5" s="8" t="s">
        <v>3</v>
      </c>
    </row>
    <row r="6" spans="2:6" ht="24" customHeight="1">
      <c r="B6" s="13"/>
      <c r="C6" s="14"/>
      <c r="D6" s="59">
        <v>2561</v>
      </c>
      <c r="E6" s="60"/>
      <c r="F6" s="59">
        <v>2560</v>
      </c>
    </row>
    <row r="7" spans="1:6" ht="24" customHeight="1">
      <c r="A7" s="19" t="s">
        <v>99</v>
      </c>
      <c r="B7" s="87"/>
      <c r="D7" s="10"/>
      <c r="E7" s="10"/>
      <c r="F7" s="10"/>
    </row>
    <row r="8" spans="1:6" ht="24" customHeight="1">
      <c r="A8" s="12" t="s">
        <v>100</v>
      </c>
      <c r="B8" s="87"/>
      <c r="D8" s="43">
        <v>-37400254</v>
      </c>
      <c r="E8" s="43"/>
      <c r="F8" s="43">
        <v>-18013847</v>
      </c>
    </row>
    <row r="9" spans="1:6" ht="24" customHeight="1">
      <c r="A9" s="12" t="s">
        <v>101</v>
      </c>
      <c r="B9" s="87"/>
      <c r="D9" s="62"/>
      <c r="E9" s="62"/>
      <c r="F9" s="62"/>
    </row>
    <row r="10" spans="1:6" ht="24" customHeight="1">
      <c r="A10" s="12" t="s">
        <v>102</v>
      </c>
      <c r="B10" s="87"/>
      <c r="D10" s="62"/>
      <c r="E10" s="62"/>
      <c r="F10" s="62"/>
    </row>
    <row r="11" spans="1:6" ht="24" customHeight="1">
      <c r="A11" s="34" t="s">
        <v>103</v>
      </c>
      <c r="B11" s="87"/>
      <c r="D11" s="43">
        <v>15673033</v>
      </c>
      <c r="E11" s="62"/>
      <c r="F11" s="43">
        <v>16288639</v>
      </c>
    </row>
    <row r="12" spans="1:6" ht="24" customHeight="1">
      <c r="A12" s="34" t="s">
        <v>104</v>
      </c>
      <c r="B12" s="87"/>
      <c r="D12" s="62">
        <v>-300739</v>
      </c>
      <c r="E12" s="62"/>
      <c r="F12" s="62">
        <v>-1101373</v>
      </c>
    </row>
    <row r="13" spans="1:6" ht="24" customHeight="1">
      <c r="A13" s="34" t="s">
        <v>105</v>
      </c>
      <c r="B13" s="87"/>
      <c r="D13" s="62">
        <v>1776783</v>
      </c>
      <c r="E13" s="62"/>
      <c r="F13" s="62">
        <v>-2052304</v>
      </c>
    </row>
    <row r="14" spans="1:6" ht="24" customHeight="1">
      <c r="A14" s="34" t="s">
        <v>106</v>
      </c>
      <c r="B14" s="87"/>
      <c r="D14" s="62">
        <v>-653</v>
      </c>
      <c r="E14" s="62"/>
      <c r="F14" s="62">
        <v>-41964</v>
      </c>
    </row>
    <row r="15" spans="1:6" ht="24" customHeight="1">
      <c r="A15" s="34" t="s">
        <v>107</v>
      </c>
      <c r="B15" s="87"/>
      <c r="D15" s="62">
        <v>0</v>
      </c>
      <c r="E15" s="62"/>
      <c r="F15" s="62">
        <v>24248</v>
      </c>
    </row>
    <row r="16" spans="1:6" ht="24" customHeight="1">
      <c r="A16" s="12" t="s">
        <v>108</v>
      </c>
      <c r="B16" s="87"/>
      <c r="D16" s="62">
        <v>3168506</v>
      </c>
      <c r="E16" s="62"/>
      <c r="F16" s="62">
        <v>2863811</v>
      </c>
    </row>
    <row r="17" spans="1:6" ht="24" customHeight="1">
      <c r="A17" s="12" t="s">
        <v>109</v>
      </c>
      <c r="B17" s="87"/>
      <c r="D17" s="62">
        <v>876114</v>
      </c>
      <c r="E17" s="62"/>
      <c r="F17" s="62">
        <v>-188535</v>
      </c>
    </row>
    <row r="18" spans="1:6" ht="24" customHeight="1">
      <c r="A18" s="12" t="s">
        <v>110</v>
      </c>
      <c r="B18" s="87"/>
      <c r="D18" s="62">
        <v>-1366463</v>
      </c>
      <c r="E18" s="62"/>
      <c r="F18" s="62">
        <v>-1211999</v>
      </c>
    </row>
    <row r="19" spans="1:6" ht="24" customHeight="1">
      <c r="A19" s="12" t="s">
        <v>111</v>
      </c>
      <c r="B19" s="87"/>
      <c r="D19" s="64">
        <v>55801</v>
      </c>
      <c r="E19" s="62"/>
      <c r="F19" s="64">
        <v>109148</v>
      </c>
    </row>
    <row r="20" spans="1:6" ht="24" customHeight="1">
      <c r="A20" s="12" t="s">
        <v>112</v>
      </c>
      <c r="B20" s="87"/>
      <c r="D20" s="43"/>
      <c r="E20" s="62"/>
      <c r="F20" s="43"/>
    </row>
    <row r="21" spans="1:6" ht="24" customHeight="1">
      <c r="A21" s="12" t="s">
        <v>113</v>
      </c>
      <c r="B21" s="87"/>
      <c r="D21" s="62">
        <f>SUM(D8:D19)</f>
        <v>-17517872</v>
      </c>
      <c r="E21" s="62"/>
      <c r="F21" s="62">
        <f>SUM(F8:F19)</f>
        <v>-3324176</v>
      </c>
    </row>
    <row r="22" spans="1:6" ht="24" customHeight="1">
      <c r="A22" s="12" t="s">
        <v>114</v>
      </c>
      <c r="B22" s="87"/>
      <c r="D22" s="62"/>
      <c r="E22" s="62"/>
      <c r="F22" s="62"/>
    </row>
    <row r="23" spans="1:6" ht="24" customHeight="1">
      <c r="A23" s="12" t="s">
        <v>115</v>
      </c>
      <c r="B23" s="87"/>
      <c r="D23" s="62">
        <v>417888</v>
      </c>
      <c r="E23" s="62"/>
      <c r="F23" s="62">
        <v>-24801955</v>
      </c>
    </row>
    <row r="24" spans="1:6" ht="24" customHeight="1">
      <c r="A24" s="12" t="s">
        <v>116</v>
      </c>
      <c r="B24" s="87"/>
      <c r="D24" s="62">
        <v>-3900673</v>
      </c>
      <c r="E24" s="62"/>
      <c r="F24" s="62">
        <v>-13742332</v>
      </c>
    </row>
    <row r="25" spans="1:6" ht="24" customHeight="1">
      <c r="A25" s="34" t="s">
        <v>117</v>
      </c>
      <c r="B25" s="87"/>
      <c r="D25" s="62">
        <v>-1447740</v>
      </c>
      <c r="E25" s="62"/>
      <c r="F25" s="62">
        <v>-4301423</v>
      </c>
    </row>
    <row r="26" spans="1:6" ht="24" customHeight="1">
      <c r="A26" s="34" t="s">
        <v>118</v>
      </c>
      <c r="B26" s="87"/>
      <c r="D26" s="62">
        <v>0</v>
      </c>
      <c r="E26" s="62"/>
      <c r="F26" s="62">
        <v>-19001</v>
      </c>
    </row>
    <row r="27" spans="1:6" ht="24" customHeight="1">
      <c r="A27" s="12" t="s">
        <v>119</v>
      </c>
      <c r="B27" s="87"/>
      <c r="D27" s="62"/>
      <c r="E27" s="62"/>
      <c r="F27" s="62"/>
    </row>
    <row r="28" spans="1:6" ht="24" customHeight="1">
      <c r="A28" s="34" t="s">
        <v>120</v>
      </c>
      <c r="B28" s="87"/>
      <c r="D28" s="62">
        <v>-16706162</v>
      </c>
      <c r="E28" s="62"/>
      <c r="F28" s="62">
        <v>51660804</v>
      </c>
    </row>
    <row r="29" spans="1:6" ht="24" customHeight="1">
      <c r="A29" s="34" t="s">
        <v>121</v>
      </c>
      <c r="B29" s="87"/>
      <c r="D29" s="62">
        <v>-8690913</v>
      </c>
      <c r="E29" s="62"/>
      <c r="F29" s="62">
        <v>-5009323</v>
      </c>
    </row>
    <row r="30" spans="1:6" ht="24" customHeight="1">
      <c r="A30" s="34" t="s">
        <v>108</v>
      </c>
      <c r="B30" s="87"/>
      <c r="D30" s="64">
        <v>-1259292</v>
      </c>
      <c r="E30" s="62"/>
      <c r="F30" s="64">
        <v>-791532</v>
      </c>
    </row>
    <row r="31" spans="1:6" ht="24" customHeight="1">
      <c r="A31" s="34" t="s">
        <v>122</v>
      </c>
      <c r="B31" s="87"/>
      <c r="D31" s="62">
        <f>SUM(D21:E30)</f>
        <v>-49104764</v>
      </c>
      <c r="E31" s="62"/>
      <c r="F31" s="62">
        <f>SUM(F21:G30)</f>
        <v>-328938</v>
      </c>
    </row>
    <row r="32" spans="1:6" ht="24" customHeight="1">
      <c r="A32" s="34" t="s">
        <v>123</v>
      </c>
      <c r="B32" s="87"/>
      <c r="D32" s="88">
        <v>-55801</v>
      </c>
      <c r="E32" s="43"/>
      <c r="F32" s="43">
        <v>-109148</v>
      </c>
    </row>
    <row r="33" spans="1:6" ht="24" customHeight="1">
      <c r="A33" s="34" t="s">
        <v>124</v>
      </c>
      <c r="B33" s="87"/>
      <c r="D33" s="64">
        <v>-13894428</v>
      </c>
      <c r="E33" s="62"/>
      <c r="F33" s="64">
        <v>-7821973</v>
      </c>
    </row>
    <row r="34" spans="1:6" ht="24" customHeight="1">
      <c r="A34" s="38" t="s">
        <v>125</v>
      </c>
      <c r="B34" s="87"/>
      <c r="D34" s="64">
        <f>SUM(D31:D33)</f>
        <v>-63054993</v>
      </c>
      <c r="E34" s="62"/>
      <c r="F34" s="64">
        <f>SUM(F31:F33)</f>
        <v>-8260059</v>
      </c>
    </row>
    <row r="35" spans="2:6" ht="24" customHeight="1">
      <c r="B35" s="87"/>
      <c r="D35" s="47"/>
      <c r="E35" s="46"/>
      <c r="F35" s="47"/>
    </row>
    <row r="36" spans="1:2" ht="24" customHeight="1">
      <c r="A36" s="29" t="s">
        <v>26</v>
      </c>
      <c r="B36" s="87"/>
    </row>
    <row r="37" spans="4:6" s="56" customFormat="1" ht="24" customHeight="1">
      <c r="D37" s="57"/>
      <c r="E37" s="58"/>
      <c r="F37" s="8" t="s">
        <v>53</v>
      </c>
    </row>
    <row r="38" spans="1:6" s="5" customFormat="1" ht="24" customHeight="1">
      <c r="A38" s="1" t="s">
        <v>0</v>
      </c>
      <c r="B38" s="2"/>
      <c r="C38" s="3"/>
      <c r="D38" s="3"/>
      <c r="E38" s="3"/>
      <c r="F38" s="3"/>
    </row>
    <row r="39" spans="1:6" s="5" customFormat="1" ht="24" customHeight="1">
      <c r="A39" s="38" t="s">
        <v>126</v>
      </c>
      <c r="B39" s="2"/>
      <c r="C39" s="3"/>
      <c r="D39" s="3"/>
      <c r="E39" s="3"/>
      <c r="F39" s="3"/>
    </row>
    <row r="40" spans="1:6" s="5" customFormat="1" ht="24" customHeight="1">
      <c r="A40" s="1" t="s">
        <v>79</v>
      </c>
      <c r="B40" s="2"/>
      <c r="C40" s="3"/>
      <c r="D40" s="3"/>
      <c r="E40" s="3"/>
      <c r="F40" s="3"/>
    </row>
    <row r="41" spans="2:6" s="5" customFormat="1" ht="24" customHeight="1">
      <c r="B41" s="2"/>
      <c r="C41" s="3"/>
      <c r="D41" s="7"/>
      <c r="E41" s="3"/>
      <c r="F41" s="8" t="s">
        <v>3</v>
      </c>
    </row>
    <row r="42" spans="2:6" ht="24" customHeight="1">
      <c r="B42" s="13"/>
      <c r="C42" s="14"/>
      <c r="D42" s="59">
        <v>2561</v>
      </c>
      <c r="E42" s="60"/>
      <c r="F42" s="59">
        <v>2560</v>
      </c>
    </row>
    <row r="43" spans="1:6" ht="24" customHeight="1">
      <c r="A43" s="19" t="s">
        <v>127</v>
      </c>
      <c r="B43" s="87"/>
      <c r="D43" s="47"/>
      <c r="E43" s="46"/>
      <c r="F43" s="47"/>
    </row>
    <row r="44" spans="1:6" ht="24" customHeight="1">
      <c r="A44" s="55" t="s">
        <v>128</v>
      </c>
      <c r="B44" s="87"/>
      <c r="D44" s="43">
        <v>-3769348</v>
      </c>
      <c r="E44" s="43"/>
      <c r="F44" s="43">
        <v>-11172920</v>
      </c>
    </row>
    <row r="45" spans="1:6" ht="24" customHeight="1">
      <c r="A45" s="55" t="s">
        <v>129</v>
      </c>
      <c r="B45" s="87"/>
      <c r="D45" s="43">
        <v>-123300</v>
      </c>
      <c r="E45" s="43"/>
      <c r="F45" s="43">
        <v>-129008</v>
      </c>
    </row>
    <row r="46" spans="1:6" ht="24" customHeight="1">
      <c r="A46" s="55" t="s">
        <v>130</v>
      </c>
      <c r="B46" s="87"/>
      <c r="D46" s="43">
        <v>653</v>
      </c>
      <c r="E46" s="43"/>
      <c r="F46" s="43">
        <v>47079</v>
      </c>
    </row>
    <row r="47" spans="1:6" ht="24" customHeight="1">
      <c r="A47" s="55" t="s">
        <v>131</v>
      </c>
      <c r="B47" s="87"/>
      <c r="D47" s="43">
        <v>1256135</v>
      </c>
      <c r="E47" s="43"/>
      <c r="F47" s="43">
        <v>1063019</v>
      </c>
    </row>
    <row r="48" spans="1:6" ht="24" customHeight="1">
      <c r="A48" s="55" t="s">
        <v>132</v>
      </c>
      <c r="B48" s="87"/>
      <c r="D48" s="43">
        <v>0</v>
      </c>
      <c r="E48" s="43"/>
      <c r="F48" s="43">
        <v>70711875</v>
      </c>
    </row>
    <row r="49" spans="1:6" ht="24" customHeight="1">
      <c r="A49" s="19" t="s">
        <v>133</v>
      </c>
      <c r="B49" s="87"/>
      <c r="D49" s="63">
        <f>SUM(D44:D48)</f>
        <v>-2635860</v>
      </c>
      <c r="E49" s="62"/>
      <c r="F49" s="63">
        <f>SUM(F44:F48)</f>
        <v>60520045</v>
      </c>
    </row>
    <row r="50" spans="1:6" ht="24" customHeight="1">
      <c r="A50" s="19" t="s">
        <v>134</v>
      </c>
      <c r="B50" s="87"/>
      <c r="D50" s="62"/>
      <c r="E50" s="62"/>
      <c r="F50" s="62"/>
    </row>
    <row r="51" spans="1:6" ht="24" customHeight="1">
      <c r="A51" s="12" t="s">
        <v>135</v>
      </c>
      <c r="B51" s="87"/>
      <c r="D51" s="62">
        <v>-694169</v>
      </c>
      <c r="E51" s="62"/>
      <c r="F51" s="62">
        <v>-1036054</v>
      </c>
    </row>
    <row r="52" spans="1:6" ht="24" customHeight="1">
      <c r="A52" s="12" t="s">
        <v>136</v>
      </c>
      <c r="B52" s="87"/>
      <c r="D52" s="62">
        <v>-36450000</v>
      </c>
      <c r="E52" s="62"/>
      <c r="F52" s="62">
        <v>-60750000</v>
      </c>
    </row>
    <row r="53" spans="1:6" ht="24" customHeight="1">
      <c r="A53" s="19" t="s">
        <v>137</v>
      </c>
      <c r="B53" s="87"/>
      <c r="D53" s="63">
        <f>SUM(D51:D52)</f>
        <v>-37144169</v>
      </c>
      <c r="E53" s="62"/>
      <c r="F53" s="63">
        <f>SUM(F51:F52)</f>
        <v>-61786054</v>
      </c>
    </row>
    <row r="54" spans="1:6" ht="24" customHeight="1">
      <c r="A54" s="19" t="s">
        <v>138</v>
      </c>
      <c r="B54" s="87"/>
      <c r="D54" s="43">
        <f>SUM(D53,D49,D34)</f>
        <v>-102835022</v>
      </c>
      <c r="E54" s="62"/>
      <c r="F54" s="43">
        <f>SUM(F53,F49,F34)</f>
        <v>-9526068</v>
      </c>
    </row>
    <row r="55" spans="1:6" ht="24" customHeight="1">
      <c r="A55" s="34" t="s">
        <v>139</v>
      </c>
      <c r="B55" s="87"/>
      <c r="D55" s="43"/>
      <c r="E55" s="43"/>
      <c r="F55" s="43"/>
    </row>
    <row r="56" spans="1:6" ht="24" customHeight="1">
      <c r="A56" s="34" t="s">
        <v>140</v>
      </c>
      <c r="B56" s="87"/>
      <c r="D56" s="43">
        <f>-59220-1</f>
        <v>-59221</v>
      </c>
      <c r="E56" s="43"/>
      <c r="F56" s="43">
        <v>54256</v>
      </c>
    </row>
    <row r="57" spans="1:6" ht="24" customHeight="1">
      <c r="A57" s="38" t="s">
        <v>141</v>
      </c>
      <c r="B57" s="87"/>
      <c r="D57" s="64">
        <v>314526252</v>
      </c>
      <c r="E57" s="62"/>
      <c r="F57" s="64">
        <v>238592078</v>
      </c>
    </row>
    <row r="58" spans="1:6" ht="24" customHeight="1" thickBot="1">
      <c r="A58" s="1" t="s">
        <v>142</v>
      </c>
      <c r="B58" s="87"/>
      <c r="D58" s="66">
        <f>SUM(D54:D57)</f>
        <v>211632009</v>
      </c>
      <c r="E58" s="62"/>
      <c r="F58" s="66">
        <f>SUM(F54:F57)</f>
        <v>229120266</v>
      </c>
    </row>
    <row r="59" spans="1:6" ht="24" customHeight="1" thickTop="1">
      <c r="A59" s="1"/>
      <c r="B59" s="87"/>
      <c r="D59" s="89">
        <v>0</v>
      </c>
      <c r="E59" s="62"/>
      <c r="F59" s="62"/>
    </row>
    <row r="60" spans="1:6" ht="24" customHeight="1">
      <c r="A60" s="38" t="s">
        <v>143</v>
      </c>
      <c r="B60" s="87"/>
      <c r="D60" s="62"/>
      <c r="E60" s="62"/>
      <c r="F60" s="62"/>
    </row>
    <row r="61" spans="1:6" ht="24" customHeight="1">
      <c r="A61" s="34" t="s">
        <v>144</v>
      </c>
      <c r="B61" s="87"/>
      <c r="D61" s="62"/>
      <c r="E61" s="62"/>
      <c r="F61" s="62"/>
    </row>
    <row r="62" spans="1:6" ht="24" customHeight="1">
      <c r="A62" s="34" t="s">
        <v>145</v>
      </c>
      <c r="B62" s="87"/>
      <c r="D62" s="62">
        <v>0</v>
      </c>
      <c r="E62" s="62"/>
      <c r="F62" s="62">
        <v>104782995</v>
      </c>
    </row>
    <row r="63" spans="1:6" ht="24" customHeight="1">
      <c r="A63" s="34" t="s">
        <v>146</v>
      </c>
      <c r="B63" s="87"/>
      <c r="D63" s="62">
        <v>5463350</v>
      </c>
      <c r="E63" s="62"/>
      <c r="F63" s="62">
        <v>-953927</v>
      </c>
    </row>
    <row r="64" spans="1:6" ht="24" customHeight="1">
      <c r="A64" s="34"/>
      <c r="B64" s="87"/>
      <c r="D64" s="62"/>
      <c r="E64" s="62"/>
      <c r="F64" s="62"/>
    </row>
    <row r="65" spans="1:2" ht="24" customHeight="1">
      <c r="A65" s="29" t="s">
        <v>26</v>
      </c>
      <c r="B65" s="87"/>
    </row>
  </sheetData>
  <sheetProtection/>
  <printOptions horizontalCentered="1"/>
  <pageMargins left="0.905511811023622" right="0.31496062992126" top="0.78740157480315" bottom="0.19" header="0.31496062992126" footer="0.31496062992126"/>
  <pageSetup fitToHeight="6" horizontalDpi="600" verticalDpi="600" orientation="portrait" paperSize="9" scale="9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Wantana Sangyangam</dc:creator>
  <cp:keywords/>
  <dc:description/>
  <cp:lastModifiedBy>Amaraporn Jarupintusophon</cp:lastModifiedBy>
  <dcterms:created xsi:type="dcterms:W3CDTF">2018-11-08T07:42:33Z</dcterms:created>
  <dcterms:modified xsi:type="dcterms:W3CDTF">2018-11-08T07:46:31Z</dcterms:modified>
  <cp:category/>
  <cp:version/>
  <cp:contentType/>
  <cp:contentStatus/>
</cp:coreProperties>
</file>