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6" windowWidth="19320" windowHeight="9360" activeTab="0"/>
  </bookViews>
  <sheets>
    <sheet name="BS" sheetId="1" r:id="rId1"/>
    <sheet name="PL&amp;CF" sheetId="2" r:id="rId2"/>
    <sheet name="CE" sheetId="3" r:id="rId3"/>
  </sheets>
  <definedNames>
    <definedName name="_xlnm.Print_Area" localSheetId="0">'BS'!$A$1:$F$76</definedName>
    <definedName name="_xlnm.Print_Area" localSheetId="2">'CE'!$A$1:$K$20</definedName>
    <definedName name="_xlnm.Print_Area" localSheetId="1">'PL&amp;CF'!$A$1:$G$132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<sst xmlns="http://schemas.openxmlformats.org/spreadsheetml/2006/main" count="224" uniqueCount="147">
  <si>
    <t>บริษัท ไทยโพลีอะคริลิค จำกัด (มหาชน)</t>
  </si>
  <si>
    <t>งบแสดงฐานะการเงิน</t>
  </si>
  <si>
    <t>(หน่วย: บาท)</t>
  </si>
  <si>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</si>
  <si>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</si>
  <si>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</si>
  <si>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</si>
  <si>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</si>
  <si>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</si>
  <si>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</si>
  <si>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</si>
  <si>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</si>
  <si>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</si>
  <si>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งบแสดงฐานะการเงิน (ต่อ)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</si>
  <si>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</si>
  <si>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</si>
  <si>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</si>
  <si>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</si>
  <si>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</si>
  <si>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</si>
  <si>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</si>
  <si>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</si>
  <si>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</si>
  <si>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</si>
  <si>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</t>
  </si>
  <si>
    <t xml:space="preserve">   ทุนออกจำหน่ายและชำระเต็มมูลค่าแล้ว</t>
  </si>
  <si>
    <t>ส่วนเกินมูลค่าหุ้นสามัญ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</si>
  <si>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</si>
  <si>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</si>
  <si>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</si>
  <si>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>รวมส่วนของผู้ถือหุ้น</t>
  </si>
  <si>
    <t>รวมหนี้สินและส่วนของผู้ถือหุ้น</t>
  </si>
  <si>
    <t>กรรมการ</t>
  </si>
  <si>
    <t xml:space="preserve"> (ยังไม่ได้ตรวจสอบ แต่สอบทานแล้ว)</t>
  </si>
  <si>
    <t>งบกำไรขาดทุนเบ็ดเสร็จ</t>
  </si>
  <si>
    <t>กำไรขาดทุน:</t>
  </si>
  <si>
    <t>รายได้</t>
  </si>
  <si>
    <t>รายได้จากการขาย</t>
  </si>
  <si>
    <t>รายได้อื่น</t>
  </si>
  <si>
    <t>รวมรายได้</t>
  </si>
  <si>
    <t>ค่าใช้จ่าย</t>
  </si>
  <si>
    <t>ค่าใช้จ่ายในการขาย</t>
  </si>
  <si>
    <t>ค่าใช้จ่ายในการบริหาร</t>
  </si>
  <si>
    <t>รวมค่าใช้จ่าย</t>
  </si>
  <si>
    <t>ค่าใช้จ่ายทางการเงิน</t>
  </si>
  <si>
    <t>กำไรสำหรับงวด</t>
  </si>
  <si>
    <t>กำไรขาดทุนเบ็ดเสร็จรวมสำหรับงวด</t>
  </si>
  <si>
    <t>กำไรต่อหุ้นขั้นพื้นฐาน</t>
  </si>
  <si>
    <t>งบกระแสเงินสด</t>
  </si>
  <si>
    <t>กำไรก่อนภาษี</t>
  </si>
  <si>
    <t>รายการปรับกระทบยอดกำไรก่อนภาษีเป็นเงินสดรับ (จ่าย)</t>
  </si>
  <si>
    <t xml:space="preserve">   จากกิจกรรมดำเนินงาน</t>
  </si>
  <si>
    <t xml:space="preserve">   ค่าเสื่อมราคาและค่าตัดจำหน่าย</t>
  </si>
  <si>
    <t xml:space="preserve">   สำรองผลประโยชน์ระยะยาวของพนักงาน</t>
  </si>
  <si>
    <t xml:space="preserve">   ดอกเบี้ยรับ</t>
  </si>
  <si>
    <t xml:space="preserve">   ค่าใช้จ่ายดอกเบี้ย</t>
  </si>
  <si>
    <t>กำไรจากการดำเนินงานก่อนการเปลี่ยนแปลงในสินทรัพย์</t>
  </si>
  <si>
    <t xml:space="preserve">   และหนี้สินดำเนินงาน</t>
  </si>
  <si>
    <t>สินทรัพย์ดำเนินงาน (เพิ่มขึ้น) ลดลง</t>
  </si>
  <si>
    <t xml:space="preserve">   สินค้าคงเหลือ</t>
  </si>
  <si>
    <t xml:space="preserve">   สินทรัพย์หมุนเวียนอื่น</t>
  </si>
  <si>
    <t>หนี้สินดำเนินงานเพิ่มขึ้น (ลดลง)</t>
  </si>
  <si>
    <t xml:space="preserve">   หนี้สินหมุนเวียนอื่น</t>
  </si>
  <si>
    <t xml:space="preserve">   จ่ายดอกเบี้ย</t>
  </si>
  <si>
    <t>งบกระแสเงินสด (ต่อ)</t>
  </si>
  <si>
    <t>ดอกเบี้ยรับ</t>
  </si>
  <si>
    <t>เงินสดสุทธิใช้ไปในกิจกรรมจัดหาเงิน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</si>
  <si>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</si>
  <si>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</si>
  <si>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(ยังไม่ได้ตรวจสอบ แต่สอบทานแล้ว)</t>
  </si>
  <si>
    <t>งบแสดงการเปลี่ยนแปลงส่วนของผู้ถือหุ้น</t>
  </si>
  <si>
    <t>ทุนเรือนหุ้นที่ออก</t>
  </si>
  <si>
    <t>ส่วนเกิน</t>
  </si>
  <si>
    <t>จัดสรรแล้ว -</t>
  </si>
  <si>
    <t>สำรองตามกฎหมาย</t>
  </si>
  <si>
    <t>ยังไม่ได้จัดสรร</t>
  </si>
  <si>
    <t>รวม</t>
  </si>
  <si>
    <t xml:space="preserve">กำไรขาดทุนเบ็ดเสร็จรวมสำหรับงวด </t>
  </si>
  <si>
    <t>ภาษีเงินได้ค้างจ่าย</t>
  </si>
  <si>
    <t>กำไรขาดทุนเบ็ดเสร็จอื่นสำหรับงวด</t>
  </si>
  <si>
    <t>กระแสเงินสดจาก (ใช้ไปใน) กิจกรรมดำเนินงาน</t>
  </si>
  <si>
    <t>กระแสเงินสดจาก (ใช้ไปใน) กิจกรรมลงทุน</t>
  </si>
  <si>
    <t>กระแสเงินสดจาก (ใช้ไปใน) กิจกรรมจัดหาเงิน</t>
  </si>
  <si>
    <t xml:space="preserve">   สำหรับเงินสดและรายการเทียบเท่าเงินสด</t>
  </si>
  <si>
    <t xml:space="preserve">   รายได้จากการขายเศษซาก</t>
  </si>
  <si>
    <t>จำหน่ายและชำระ</t>
  </si>
  <si>
    <t>เต็มมูลค่าแล้ว</t>
  </si>
  <si>
    <t>มูลค่าหุ้นสามัญ</t>
  </si>
  <si>
    <t>กำไรต่อหุ้น</t>
  </si>
  <si>
    <t>ซื้อเครื่องจักรและอุปกรณ์</t>
  </si>
  <si>
    <t xml:space="preserve">สินค้าคงเหลือ </t>
  </si>
  <si>
    <t xml:space="preserve">ที่ดิน อาคารและอุปกรณ์ </t>
  </si>
  <si>
    <t>สินทรัพย์ไม่หมุนเวียนอื่น</t>
  </si>
  <si>
    <t>เจ้าหนี้การค้าและเจ้าหนี้อื่น</t>
  </si>
  <si>
    <t xml:space="preserve">   ลูกหนี้การค้าและลูกหนี้อื่น</t>
  </si>
  <si>
    <t xml:space="preserve">   เจ้าหนี้การค้าและเจ้าหนี้อื่น</t>
  </si>
  <si>
    <t>เงินสดสุทธิใช้ไปในกิจกรรมลงทุน</t>
  </si>
  <si>
    <t xml:space="preserve">   จ่ายภาษีเงินได้</t>
  </si>
  <si>
    <t>ข้อมูลกระแสเงินสดเปิดเผยเพิ่มเติม</t>
  </si>
  <si>
    <t>รายการที่ไม่ใช่เงินสด</t>
  </si>
  <si>
    <t>ณ วันที่</t>
  </si>
  <si>
    <t>กำไรก่อนค่าใช้จ่ายภาษีเงินได้</t>
  </si>
  <si>
    <t>กำไรก่อนค่าใช้จ่ายทางการเงินและค่าใช้จ่ายภาษีเงินได้</t>
  </si>
  <si>
    <t>ค่าใช้จ่ายภาษีเงินได้</t>
  </si>
  <si>
    <t>เงินสดรับจากการจำหน่ายอุปกรณ์</t>
  </si>
  <si>
    <t>หนี้สินภาษีเงินได้รอการตัดบัญชี</t>
  </si>
  <si>
    <t xml:space="preserve">      หุ้นสามัญ 121,500,000 หุ้น มูลค่าหุ้นละ 1 บาท</t>
  </si>
  <si>
    <t>(ยังไม่ได้ตรวจสอบ</t>
  </si>
  <si>
    <t>(ตรวจสอบแล้ว)</t>
  </si>
  <si>
    <t>แต่สอบทานแล้ว)</t>
  </si>
  <si>
    <t>ส่วนของหนี้สินตามสัญญาเช่าการเงินที่ถึงกำหนดชำระภายในหนึ่งปี</t>
  </si>
  <si>
    <t xml:space="preserve">   เจ้าหนี้จากการซื้อเครื่องจักรและอุปกรณ์ลดลง</t>
  </si>
  <si>
    <t>ลูกหนี้การค้าและลูกหนี้อื่น</t>
  </si>
  <si>
    <t>หนี้สินตามสัญญาเช่าการเงิน - สุทธิจากส่วนที่ถึง</t>
  </si>
  <si>
    <t xml:space="preserve">   กำหนดชำระภายในหนึ่งปี</t>
  </si>
  <si>
    <t>เงินลงทุนชั่วคราว - เงินฝากประจำ</t>
  </si>
  <si>
    <t>ยอดคงเหลือ ณ วันที่ 1 มกราคม 2558</t>
  </si>
  <si>
    <t>สินทรัพย์ไม่มีตัวตน - ซอฟต์แวร์คอมพิวเตอร์</t>
  </si>
  <si>
    <t>เงินสดจากกิจกรรมดำเนินงาน</t>
  </si>
  <si>
    <t>เงินปันผลจ่าย</t>
  </si>
  <si>
    <t>ยอดคงเหลือ ณ วันที่ 30 กันยายน 2558</t>
  </si>
  <si>
    <t xml:space="preserve">   กำไรจากการจำหน่ายอุปกรณ์</t>
  </si>
  <si>
    <t xml:space="preserve">   ขาดทุนจากการตัดจำหน่ายอุปกรณ์</t>
  </si>
  <si>
    <t>ชำระหนี้สินตามสัญญาเช่าการเงิน</t>
  </si>
  <si>
    <t xml:space="preserve">   กำไรจากอัตราแลกเปลี่ยน</t>
  </si>
  <si>
    <t>รายได้ค่าบริการ</t>
  </si>
  <si>
    <t>ต้นทุนขายและบริการ</t>
  </si>
  <si>
    <t xml:space="preserve">   สินทรัพย์ไม่หมุนเวียนอื่น</t>
  </si>
  <si>
    <t>ซื้อซอฟต์แวร์คอมพิวเตอร์</t>
  </si>
  <si>
    <t xml:space="preserve">   ค่าเผื่อหนี้สงสัยจะสูญ</t>
  </si>
  <si>
    <t xml:space="preserve">   ขาดทุน (กำไร) จากอัตราแลกเปลี่ยนที่ยังไม่เกิดขึ้นจริง</t>
  </si>
  <si>
    <t>สำหรับงวดเก้าเดือนสิ้นสุดวันที่ 30 กันยายน 2559</t>
  </si>
  <si>
    <t>ยอดคงเหลือ ณ วันที่ 1 มกราคม 2559</t>
  </si>
  <si>
    <t>ยอดคงเหลือ ณ วันที่ 30 กันยายน 2559</t>
  </si>
  <si>
    <t>สำหรับงวดสามเดือนสิ้นสุดวันที่ 30 กันยายน 2559</t>
  </si>
  <si>
    <t>31 ธันวาคม 2558</t>
  </si>
  <si>
    <t>สินทรัพย์ภาษีเงินได้รอการตัดบัญชี</t>
  </si>
  <si>
    <t>ณ วันที่ 30 กันยายน 2559</t>
  </si>
  <si>
    <t>30 กันยายน 2559</t>
  </si>
  <si>
    <t>เงินปันผลจ่าย (หมายเหตุ 11)</t>
  </si>
  <si>
    <t xml:space="preserve">   โอนกลับการปรับลดสินค้าคงเหลือเป็นมูลค่าสุทธิที่จะได้รับ</t>
  </si>
  <si>
    <t>เงินสดและรายการเทียบเท่าเงินสดเพิ่มขึ้นสุทธิ</t>
  </si>
  <si>
    <t>กำไรจากอัตราแลกเปลี่ยนที่ยังไม่เกิดขึ้นจริง</t>
  </si>
  <si>
    <t>เงินสดสุทธิจากกิจกรรมดำเนินงาน</t>
  </si>
  <si>
    <t xml:space="preserve">   อื่นๆ</t>
  </si>
  <si>
    <t xml:space="preserve">   ซื้ออุปกรณ์ภายใต้สัญญาเช่าการเงิน</t>
  </si>
  <si>
    <t xml:space="preserve">   โอนสินค้าคงเหลือเป็นเครื่องจักรและอุปกรณ์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</si>
</sst>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42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i/>
      <sz val="16"/>
      <name val="Angsana New"/>
      <family val="1"/>
    </font>
    <font>
      <sz val="15"/>
      <name val="Angsana New"/>
      <family val="1"/>
    </font>
    <font>
      <sz val="10"/>
      <name val="ApFont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/>
      <bottom style="dotted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72" fontId="3" fillId="0" borderId="0" xfId="55" applyNumberFormat="1" applyFont="1" applyAlignment="1">
      <alignment vertical="top"/>
      <protection/>
    </xf>
    <xf numFmtId="172" fontId="3" fillId="0" borderId="0" xfId="55" applyNumberFormat="1" applyFont="1" applyAlignment="1">
      <alignment horizontal="right" vertical="top"/>
      <protection/>
    </xf>
    <xf numFmtId="172" fontId="3" fillId="0" borderId="0" xfId="55" applyNumberFormat="1" applyFont="1" applyAlignment="1">
      <alignment horizontal="center" vertical="top"/>
      <protection/>
    </xf>
    <xf numFmtId="172" fontId="3" fillId="0" borderId="0" xfId="55" applyNumberFormat="1" applyFont="1" applyBorder="1" applyAlignment="1">
      <alignment horizontal="center" vertical="top"/>
      <protection/>
    </xf>
    <xf numFmtId="172" fontId="3" fillId="0" borderId="10" xfId="55" applyNumberFormat="1" applyFont="1" applyBorder="1" applyAlignment="1">
      <alignment horizontal="center" vertical="top"/>
      <protection/>
    </xf>
    <xf numFmtId="169" fontId="3" fillId="0" borderId="0" xfId="55" applyNumberFormat="1" applyFont="1" applyAlignment="1">
      <alignment horizontal="center" vertical="top"/>
      <protection/>
    </xf>
    <xf numFmtId="169" fontId="3" fillId="0" borderId="0" xfId="55" applyNumberFormat="1" applyFont="1" applyBorder="1" applyAlignment="1">
      <alignment horizontal="center" vertical="top"/>
      <protection/>
    </xf>
    <xf numFmtId="0" fontId="3" fillId="0" borderId="0" xfId="55" applyNumberFormat="1" applyFont="1" applyAlignment="1">
      <alignment vertical="top"/>
      <protection/>
    </xf>
    <xf numFmtId="169" fontId="3" fillId="0" borderId="11" xfId="55" applyNumberFormat="1" applyFont="1" applyBorder="1" applyAlignment="1">
      <alignment horizontal="center" vertical="top"/>
      <protection/>
    </xf>
    <xf numFmtId="169" fontId="3" fillId="0" borderId="0" xfId="55" applyNumberFormat="1" applyFont="1" applyAlignment="1">
      <alignment vertical="top"/>
      <protection/>
    </xf>
    <xf numFmtId="0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 quotePrefix="1">
      <alignment horizontal="left" vertical="top"/>
    </xf>
    <xf numFmtId="0" fontId="3" fillId="0" borderId="0" xfId="0" applyNumberFormat="1" applyFont="1" applyFill="1" applyAlignment="1">
      <alignment horizontal="centerContinuous" vertical="top"/>
    </xf>
    <xf numFmtId="172" fontId="3" fillId="0" borderId="0" xfId="0" applyNumberFormat="1" applyFont="1" applyFill="1" applyAlignment="1">
      <alignment horizontal="centerContinuous" vertical="top"/>
    </xf>
    <xf numFmtId="172" fontId="3" fillId="0" borderId="0" xfId="0" applyNumberFormat="1" applyFont="1" applyFill="1" applyAlignment="1">
      <alignment horizontal="left" vertical="top"/>
    </xf>
    <xf numFmtId="172" fontId="3" fillId="0" borderId="0" xfId="0" applyNumberFormat="1" applyFont="1" applyFill="1" applyAlignment="1" quotePrefix="1">
      <alignment horizontal="centerContinuous" vertical="top"/>
    </xf>
    <xf numFmtId="37" fontId="3" fillId="0" borderId="0" xfId="0" applyNumberFormat="1" applyFont="1" applyFill="1" applyAlignment="1">
      <alignment horizontal="right" vertical="top"/>
    </xf>
    <xf numFmtId="172" fontId="3" fillId="0" borderId="0" xfId="0" applyNumberFormat="1" applyFont="1" applyFill="1" applyAlignment="1">
      <alignment vertical="top"/>
    </xf>
    <xf numFmtId="0" fontId="3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horizontal="center" vertical="top"/>
    </xf>
    <xf numFmtId="172" fontId="4" fillId="0" borderId="0" xfId="0" applyNumberFormat="1" applyFont="1" applyFill="1" applyAlignment="1">
      <alignment horizontal="right" vertical="top"/>
    </xf>
    <xf numFmtId="0" fontId="3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 applyAlignment="1" quotePrefix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172" fontId="3" fillId="0" borderId="0" xfId="0" applyNumberFormat="1" applyFont="1" applyFill="1" applyAlignment="1">
      <alignment horizontal="center" vertical="top"/>
    </xf>
    <xf numFmtId="169" fontId="3" fillId="0" borderId="0" xfId="0" applyNumberFormat="1" applyFont="1" applyFill="1" applyAlignment="1">
      <alignment horizontal="center" vertical="top"/>
    </xf>
    <xf numFmtId="169" fontId="3" fillId="0" borderId="0" xfId="0" applyNumberFormat="1" applyFont="1" applyFill="1" applyBorder="1" applyAlignment="1">
      <alignment horizontal="center" vertical="top"/>
    </xf>
    <xf numFmtId="169" fontId="3" fillId="0" borderId="12" xfId="0" applyNumberFormat="1" applyFont="1" applyFill="1" applyBorder="1" applyAlignment="1">
      <alignment horizontal="center" vertical="top"/>
    </xf>
    <xf numFmtId="169" fontId="3" fillId="0" borderId="10" xfId="0" applyNumberFormat="1" applyFont="1" applyFill="1" applyBorder="1" applyAlignment="1">
      <alignment horizontal="center" vertical="top"/>
    </xf>
    <xf numFmtId="172" fontId="3" fillId="0" borderId="0" xfId="0" applyNumberFormat="1" applyFont="1" applyFill="1" applyBorder="1" applyAlignment="1">
      <alignment horizontal="right" vertical="top"/>
    </xf>
    <xf numFmtId="172" fontId="3" fillId="0" borderId="0" xfId="0" applyNumberFormat="1" applyFont="1" applyFill="1" applyAlignment="1">
      <alignment horizontal="right" vertical="top"/>
    </xf>
    <xf numFmtId="0" fontId="3" fillId="0" borderId="0" xfId="0" applyNumberFormat="1" applyFont="1" applyFill="1" applyBorder="1" applyAlignment="1">
      <alignment vertical="top"/>
    </xf>
    <xf numFmtId="37" fontId="6" fillId="0" borderId="0" xfId="0" applyNumberFormat="1" applyFont="1" applyFill="1" applyAlignment="1">
      <alignment vertical="top"/>
    </xf>
    <xf numFmtId="37" fontId="3" fillId="0" borderId="0" xfId="0" applyNumberFormat="1" applyFont="1" applyFill="1" applyAlignment="1">
      <alignment vertical="top"/>
    </xf>
    <xf numFmtId="37" fontId="6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center" vertical="top"/>
    </xf>
    <xf numFmtId="169" fontId="3" fillId="0" borderId="13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2" fillId="0" borderId="0" xfId="55" applyNumberFormat="1" applyFont="1" applyAlignment="1">
      <alignment horizontal="left" vertical="top"/>
      <protection/>
    </xf>
    <xf numFmtId="0" fontId="3" fillId="0" borderId="0" xfId="55" applyNumberFormat="1" applyFont="1" applyAlignment="1">
      <alignment horizontal="left" vertical="top"/>
      <protection/>
    </xf>
    <xf numFmtId="0" fontId="3" fillId="0" borderId="0" xfId="55" applyNumberFormat="1" applyFont="1" applyAlignment="1">
      <alignment horizontal="center" vertical="top"/>
      <protection/>
    </xf>
    <xf numFmtId="169" fontId="3" fillId="0" borderId="0" xfId="0" applyNumberFormat="1" applyFont="1" applyFill="1" applyAlignment="1">
      <alignment vertical="top"/>
    </xf>
    <xf numFmtId="169" fontId="3" fillId="0" borderId="0" xfId="55" applyNumberFormat="1" applyFont="1" applyBorder="1" applyAlignment="1" quotePrefix="1">
      <alignment horizontal="center" vertical="top"/>
      <protection/>
    </xf>
    <xf numFmtId="171" fontId="3" fillId="0" borderId="0" xfId="0" applyNumberFormat="1" applyFont="1" applyFill="1" applyAlignment="1">
      <alignment horizontal="center" vertical="top"/>
    </xf>
    <xf numFmtId="172" fontId="3" fillId="0" borderId="0" xfId="0" applyNumberFormat="1" applyFont="1" applyFill="1" applyBorder="1" applyAlignment="1">
      <alignment vertical="top"/>
    </xf>
    <xf numFmtId="169" fontId="3" fillId="0" borderId="0" xfId="42" applyNumberFormat="1" applyFont="1" applyFill="1" applyAlignment="1">
      <alignment horizontal="center" vertical="top"/>
    </xf>
    <xf numFmtId="172" fontId="3" fillId="0" borderId="0" xfId="55" applyNumberFormat="1" applyFont="1" applyBorder="1" applyAlignment="1">
      <alignment vertical="top"/>
      <protection/>
    </xf>
    <xf numFmtId="169" fontId="3" fillId="0" borderId="0" xfId="55" applyNumberFormat="1" applyFont="1" applyBorder="1" applyAlignment="1">
      <alignment vertical="top"/>
      <protection/>
    </xf>
    <xf numFmtId="169" fontId="3" fillId="0" borderId="0" xfId="55" applyNumberFormat="1" applyFont="1" applyFill="1" applyAlignment="1">
      <alignment horizontal="center" vertical="top"/>
      <protection/>
    </xf>
    <xf numFmtId="169" fontId="3" fillId="0" borderId="0" xfId="55" applyNumberFormat="1" applyFont="1" applyFill="1" applyBorder="1" applyAlignment="1">
      <alignment horizontal="center" vertical="top"/>
      <protection/>
    </xf>
    <xf numFmtId="171" fontId="3" fillId="0" borderId="0" xfId="0" applyNumberFormat="1" applyFont="1" applyFill="1" applyAlignment="1">
      <alignment vertical="top"/>
    </xf>
    <xf numFmtId="172" fontId="3" fillId="33" borderId="0" xfId="55" applyNumberFormat="1" applyFont="1" applyFill="1" applyAlignment="1">
      <alignment vertical="top"/>
      <protection/>
    </xf>
    <xf numFmtId="0" fontId="2" fillId="33" borderId="0" xfId="0" applyNumberFormat="1" applyFont="1" applyFill="1" applyAlignment="1" quotePrefix="1">
      <alignment horizontal="left" vertical="top"/>
    </xf>
    <xf numFmtId="0" fontId="3" fillId="33" borderId="0" xfId="0" applyNumberFormat="1" applyFont="1" applyFill="1" applyAlignment="1">
      <alignment horizontal="centerContinuous" vertical="top"/>
    </xf>
    <xf numFmtId="172" fontId="3" fillId="33" borderId="0" xfId="0" applyNumberFormat="1" applyFont="1" applyFill="1" applyAlignment="1">
      <alignment horizontal="centerContinuous" vertical="top"/>
    </xf>
    <xf numFmtId="172" fontId="3" fillId="33" borderId="0" xfId="0" applyNumberFormat="1" applyFont="1" applyFill="1" applyBorder="1" applyAlignment="1">
      <alignment horizontal="centerContinuous" vertical="top"/>
    </xf>
    <xf numFmtId="172" fontId="3" fillId="33" borderId="0" xfId="0" applyNumberFormat="1" applyFont="1" applyFill="1" applyAlignment="1">
      <alignment horizontal="left" vertical="top"/>
    </xf>
    <xf numFmtId="37" fontId="2" fillId="33" borderId="0" xfId="0" applyNumberFormat="1" applyFont="1" applyFill="1" applyAlignment="1">
      <alignment horizontal="left" vertical="top"/>
    </xf>
    <xf numFmtId="172" fontId="3" fillId="33" borderId="0" xfId="0" applyNumberFormat="1" applyFont="1" applyFill="1" applyAlignment="1" quotePrefix="1">
      <alignment horizontal="centerContinuous" vertical="top"/>
    </xf>
    <xf numFmtId="37" fontId="3" fillId="33" borderId="0" xfId="0" applyNumberFormat="1" applyFont="1" applyFill="1" applyAlignment="1">
      <alignment horizontal="right" vertical="top"/>
    </xf>
    <xf numFmtId="172" fontId="3" fillId="33" borderId="0" xfId="0" applyNumberFormat="1" applyFont="1" applyFill="1" applyAlignment="1">
      <alignment vertical="top"/>
    </xf>
    <xf numFmtId="172" fontId="3" fillId="33" borderId="0" xfId="0" applyNumberFormat="1" applyFont="1" applyFill="1" applyAlignment="1">
      <alignment horizontal="center" vertical="top"/>
    </xf>
    <xf numFmtId="172" fontId="3" fillId="33" borderId="0" xfId="0" applyNumberFormat="1" applyFont="1" applyFill="1" applyBorder="1" applyAlignment="1">
      <alignment horizontal="center" vertical="top"/>
    </xf>
    <xf numFmtId="0" fontId="3" fillId="33" borderId="0" xfId="0" applyNumberFormat="1" applyFont="1" applyFill="1" applyAlignment="1">
      <alignment vertical="top"/>
    </xf>
    <xf numFmtId="0" fontId="4" fillId="33" borderId="0" xfId="0" applyNumberFormat="1" applyFont="1" applyFill="1" applyAlignment="1">
      <alignment horizontal="center" vertical="top"/>
    </xf>
    <xf numFmtId="172" fontId="4" fillId="33" borderId="0" xfId="0" applyNumberFormat="1" applyFont="1" applyFill="1" applyAlignment="1">
      <alignment horizontal="right" vertical="top"/>
    </xf>
    <xf numFmtId="49" fontId="4" fillId="33" borderId="0" xfId="0" applyNumberFormat="1" applyFont="1" applyFill="1" applyBorder="1" applyAlignment="1" quotePrefix="1">
      <alignment horizontal="center" vertical="top"/>
    </xf>
    <xf numFmtId="49" fontId="4" fillId="33" borderId="0" xfId="0" applyNumberFormat="1" applyFont="1" applyFill="1" applyBorder="1" applyAlignment="1">
      <alignment horizontal="center" vertical="top"/>
    </xf>
    <xf numFmtId="0" fontId="3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vertical="top"/>
    </xf>
    <xf numFmtId="0" fontId="2" fillId="33" borderId="0" xfId="0" applyNumberFormat="1" applyFont="1" applyFill="1" applyAlignment="1">
      <alignment vertical="top"/>
    </xf>
    <xf numFmtId="172" fontId="3" fillId="33" borderId="0" xfId="0" applyNumberFormat="1" applyFont="1" applyFill="1" applyBorder="1" applyAlignment="1">
      <alignment vertical="top"/>
    </xf>
    <xf numFmtId="0" fontId="5" fillId="33" borderId="0" xfId="0" applyNumberFormat="1" applyFont="1" applyFill="1" applyAlignment="1">
      <alignment horizontal="center" vertical="top"/>
    </xf>
    <xf numFmtId="169" fontId="3" fillId="33" borderId="0" xfId="0" applyNumberFormat="1" applyFont="1" applyFill="1" applyAlignment="1">
      <alignment horizontal="right"/>
    </xf>
    <xf numFmtId="169" fontId="3" fillId="33" borderId="0" xfId="0" applyNumberFormat="1" applyFont="1" applyFill="1" applyBorder="1" applyAlignment="1">
      <alignment horizontal="right" vertical="top"/>
    </xf>
    <xf numFmtId="169" fontId="3" fillId="33" borderId="0" xfId="0" applyNumberFormat="1" applyFont="1" applyFill="1" applyAlignment="1">
      <alignment/>
    </xf>
    <xf numFmtId="172" fontId="5" fillId="33" borderId="0" xfId="0" applyNumberFormat="1" applyFont="1" applyFill="1" applyBorder="1" applyAlignment="1">
      <alignment horizontal="center" vertical="top"/>
    </xf>
    <xf numFmtId="169" fontId="3" fillId="33" borderId="0" xfId="0" applyNumberFormat="1" applyFont="1" applyFill="1" applyBorder="1" applyAlignment="1">
      <alignment horizontal="right"/>
    </xf>
    <xf numFmtId="169" fontId="5" fillId="33" borderId="0" xfId="0" applyNumberFormat="1" applyFont="1" applyFill="1" applyBorder="1" applyAlignment="1">
      <alignment horizontal="right" vertical="top"/>
    </xf>
    <xf numFmtId="0" fontId="3" fillId="33" borderId="0" xfId="0" applyNumberFormat="1" applyFont="1" applyFill="1" applyAlignment="1" quotePrefix="1">
      <alignment horizontal="left" vertical="top"/>
    </xf>
    <xf numFmtId="169" fontId="3" fillId="33" borderId="0" xfId="0" applyNumberFormat="1" applyFont="1" applyFill="1" applyBorder="1" applyAlignment="1">
      <alignment/>
    </xf>
    <xf numFmtId="169" fontId="3" fillId="33" borderId="10" xfId="0" applyNumberFormat="1" applyFont="1" applyFill="1" applyBorder="1" applyAlignment="1">
      <alignment/>
    </xf>
    <xf numFmtId="169" fontId="3" fillId="33" borderId="0" xfId="0" applyNumberFormat="1" applyFont="1" applyFill="1" applyAlignment="1">
      <alignment horizontal="right" vertical="top"/>
    </xf>
    <xf numFmtId="0" fontId="3" fillId="33" borderId="0" xfId="0" applyNumberFormat="1" applyFont="1" applyFill="1" applyAlignment="1">
      <alignment horizontal="left" vertical="top"/>
    </xf>
    <xf numFmtId="0" fontId="3" fillId="33" borderId="0" xfId="0" applyNumberFormat="1" applyFont="1" applyFill="1" applyBorder="1" applyAlignment="1">
      <alignment horizontal="left" vertical="top"/>
    </xf>
    <xf numFmtId="169" fontId="3" fillId="33" borderId="11" xfId="0" applyNumberFormat="1" applyFont="1" applyFill="1" applyBorder="1" applyAlignment="1">
      <alignment horizontal="right"/>
    </xf>
    <xf numFmtId="169" fontId="3" fillId="33" borderId="11" xfId="0" applyNumberFormat="1" applyFont="1" applyFill="1" applyBorder="1" applyAlignment="1">
      <alignment/>
    </xf>
    <xf numFmtId="0" fontId="2" fillId="33" borderId="0" xfId="0" applyNumberFormat="1" applyFont="1" applyFill="1" applyAlignment="1">
      <alignment horizontal="left" vertical="top"/>
    </xf>
    <xf numFmtId="172" fontId="3" fillId="33" borderId="0" xfId="0" applyNumberFormat="1" applyFont="1" applyFill="1" applyAlignment="1">
      <alignment horizontal="center"/>
    </xf>
    <xf numFmtId="172" fontId="3" fillId="33" borderId="0" xfId="0" applyNumberFormat="1" applyFont="1" applyFill="1" applyAlignment="1">
      <alignment/>
    </xf>
    <xf numFmtId="169" fontId="3" fillId="33" borderId="0" xfId="0" applyNumberFormat="1" applyFont="1" applyFill="1" applyAlignment="1">
      <alignment horizontal="center"/>
    </xf>
    <xf numFmtId="169" fontId="3" fillId="33" borderId="0" xfId="0" applyNumberFormat="1" applyFont="1" applyFill="1" applyBorder="1" applyAlignment="1">
      <alignment horizontal="center" vertical="top"/>
    </xf>
    <xf numFmtId="169" fontId="3" fillId="33" borderId="12" xfId="0" applyNumberFormat="1" applyFont="1" applyFill="1" applyBorder="1" applyAlignment="1">
      <alignment/>
    </xf>
    <xf numFmtId="169" fontId="3" fillId="33" borderId="0" xfId="0" applyNumberFormat="1" applyFont="1" applyFill="1" applyBorder="1" applyAlignment="1">
      <alignment horizontal="center"/>
    </xf>
    <xf numFmtId="172" fontId="3" fillId="33" borderId="0" xfId="0" applyNumberFormat="1" applyFont="1" applyFill="1" applyAlignment="1">
      <alignment horizontal="right" vertical="top"/>
    </xf>
    <xf numFmtId="172" fontId="3" fillId="33" borderId="0" xfId="0" applyNumberFormat="1" applyFont="1" applyFill="1" applyBorder="1" applyAlignment="1">
      <alignment horizontal="right" vertical="top"/>
    </xf>
    <xf numFmtId="169" fontId="3" fillId="33" borderId="13" xfId="0" applyNumberFormat="1" applyFont="1" applyFill="1" applyBorder="1" applyAlignment="1">
      <alignment/>
    </xf>
    <xf numFmtId="169" fontId="3" fillId="33" borderId="10" xfId="0" applyNumberFormat="1" applyFont="1" applyFill="1" applyBorder="1" applyAlignment="1">
      <alignment horizontal="right"/>
    </xf>
    <xf numFmtId="169" fontId="3" fillId="33" borderId="13" xfId="0" applyNumberFormat="1" applyFont="1" applyFill="1" applyBorder="1" applyAlignment="1">
      <alignment horizontal="right"/>
    </xf>
    <xf numFmtId="0" fontId="3" fillId="33" borderId="0" xfId="0" applyNumberFormat="1" applyFont="1" applyFill="1" applyAlignment="1" quotePrefix="1">
      <alignment horizontal="center" vertical="top"/>
    </xf>
    <xf numFmtId="169" fontId="3" fillId="33" borderId="0" xfId="0" applyNumberFormat="1" applyFont="1" applyFill="1" applyBorder="1" applyAlignment="1">
      <alignment vertical="top"/>
    </xf>
    <xf numFmtId="0" fontId="3" fillId="33" borderId="14" xfId="0" applyNumberFormat="1" applyFont="1" applyFill="1" applyBorder="1" applyAlignment="1">
      <alignment vertical="top"/>
    </xf>
    <xf numFmtId="0" fontId="3" fillId="33" borderId="0" xfId="0" applyNumberFormat="1" applyFont="1" applyFill="1" applyBorder="1" applyAlignment="1">
      <alignment vertical="top"/>
    </xf>
    <xf numFmtId="37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 quotePrefix="1">
      <alignment horizontal="center" vertical="top"/>
    </xf>
    <xf numFmtId="0" fontId="5" fillId="0" borderId="0" xfId="0" applyNumberFormat="1" applyFont="1" applyFill="1" applyAlignment="1">
      <alignment horizontal="center" vertical="top"/>
    </xf>
    <xf numFmtId="169" fontId="3" fillId="0" borderId="15" xfId="0" applyNumberFormat="1" applyFont="1" applyFill="1" applyBorder="1" applyAlignment="1">
      <alignment horizontal="center" vertical="top"/>
    </xf>
    <xf numFmtId="171" fontId="3" fillId="0" borderId="13" xfId="0" applyNumberFormat="1" applyFont="1" applyFill="1" applyBorder="1" applyAlignment="1">
      <alignment horizontal="center" vertical="top"/>
    </xf>
    <xf numFmtId="171" fontId="3" fillId="0" borderId="0" xfId="0" applyNumberFormat="1" applyFont="1" applyFill="1" applyBorder="1" applyAlignment="1">
      <alignment horizontal="center" vertical="top"/>
    </xf>
    <xf numFmtId="172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Alignment="1" quotePrefix="1">
      <alignment horizontal="center" vertical="top"/>
    </xf>
    <xf numFmtId="37" fontId="2" fillId="0" borderId="0" xfId="55" applyNumberFormat="1" applyFont="1" applyAlignment="1" quotePrefix="1">
      <alignment horizontal="left" vertical="top"/>
      <protection/>
    </xf>
    <xf numFmtId="37" fontId="2" fillId="0" borderId="0" xfId="55" applyNumberFormat="1" applyFont="1" applyAlignment="1">
      <alignment horizontal="left" vertical="top"/>
      <protection/>
    </xf>
    <xf numFmtId="172" fontId="3" fillId="0" borderId="0" xfId="55" applyNumberFormat="1" applyFont="1" applyAlignment="1">
      <alignment horizontal="right" vertical="top"/>
      <protection/>
    </xf>
    <xf numFmtId="172" fontId="3" fillId="0" borderId="10" xfId="55" applyNumberFormat="1" applyFont="1" applyBorder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showGridLines="0" tabSelected="1" view="pageBreakPreview" zoomScaleSheetLayoutView="100" zoomScalePageLayoutView="0" workbookViewId="0" topLeftCell="A76">
      <selection activeCell="A24" sqref="A24"/>
    </sheetView>
  </sheetViews>
  <sheetFormatPr defaultColWidth="10.00390625" defaultRowHeight="24" customHeight="1"/>
  <cols>
    <col min="1" max="1" width="55.57421875" style="65" customWidth="1"/>
    <col min="2" max="2" width="7.28125" style="65" customWidth="1"/>
    <col min="3" max="3" width="1.1484375" style="62" customWidth="1"/>
    <col min="4" max="4" width="15.28125" style="62" customWidth="1"/>
    <col min="5" max="5" width="1.1484375" style="73" customWidth="1"/>
    <col min="6" max="6" width="15.28125" style="62" customWidth="1"/>
    <col min="7" max="7" width="8.140625" style="62" customWidth="1"/>
    <col min="8" max="8" width="14.421875" style="62" customWidth="1"/>
    <col min="9" max="10" width="11.8515625" style="62" bestFit="1" customWidth="1"/>
    <col min="11" max="11" width="12.28125" style="62" bestFit="1" customWidth="1"/>
    <col min="12" max="12" width="12.8515625" style="62" bestFit="1" customWidth="1"/>
    <col min="13" max="14" width="11.28125" style="62" bestFit="1" customWidth="1"/>
    <col min="15" max="254" width="10.7109375" style="62" customWidth="1"/>
    <col min="255" max="255" width="48.57421875" style="62" customWidth="1"/>
    <col min="256" max="16384" width="10.00390625" style="62" customWidth="1"/>
  </cols>
  <sheetData>
    <row r="1" spans="1:6" s="58" customFormat="1" ht="24" customHeight="1">
      <c r="A1" s="54" t="s">
        <v>0</v>
      </c>
      <c r="B1" s="55"/>
      <c r="C1" s="56"/>
      <c r="D1" s="56"/>
      <c r="E1" s="57"/>
      <c r="F1" s="56"/>
    </row>
    <row r="2" spans="1:6" s="58" customFormat="1" ht="24" customHeight="1">
      <c r="A2" s="59" t="s">
        <v>1</v>
      </c>
      <c r="B2" s="55"/>
      <c r="C2" s="56"/>
      <c r="D2" s="60"/>
      <c r="E2" s="57"/>
      <c r="F2" s="60"/>
    </row>
    <row r="3" spans="1:6" s="58" customFormat="1" ht="24" customHeight="1">
      <c r="A3" s="54" t="s">
        <v>137</v>
      </c>
      <c r="B3" s="55"/>
      <c r="C3" s="56"/>
      <c r="D3" s="60"/>
      <c r="E3" s="57"/>
      <c r="F3" s="60"/>
    </row>
    <row r="4" spans="1:6" ht="24" customHeight="1">
      <c r="A4" s="55"/>
      <c r="B4" s="55"/>
      <c r="C4" s="56"/>
      <c r="D4" s="56"/>
      <c r="E4" s="57"/>
      <c r="F4" s="61" t="s">
        <v>2</v>
      </c>
    </row>
    <row r="5" spans="1:6" ht="24" customHeight="1">
      <c r="A5" s="55"/>
      <c r="B5" s="55"/>
      <c r="C5" s="56"/>
      <c r="D5" s="63" t="s">
        <v>100</v>
      </c>
      <c r="E5" s="64"/>
      <c r="F5" s="63" t="s">
        <v>100</v>
      </c>
    </row>
    <row r="6" spans="2:6" ht="24" customHeight="1">
      <c r="B6" s="66" t="s">
        <v>3</v>
      </c>
      <c r="C6" s="67"/>
      <c r="D6" s="68" t="s">
        <v>138</v>
      </c>
      <c r="E6" s="69"/>
      <c r="F6" s="68" t="s">
        <v>135</v>
      </c>
    </row>
    <row r="7" spans="2:6" ht="24" customHeight="1">
      <c r="B7" s="66"/>
      <c r="C7" s="67"/>
      <c r="D7" s="70" t="s">
        <v>107</v>
      </c>
      <c r="E7" s="71"/>
      <c r="F7" s="70" t="s">
        <v>108</v>
      </c>
    </row>
    <row r="8" spans="2:6" ht="24" customHeight="1">
      <c r="B8" s="66"/>
      <c r="C8" s="67"/>
      <c r="D8" s="70" t="s">
        <v>109</v>
      </c>
      <c r="E8" s="71"/>
      <c r="F8" s="70"/>
    </row>
    <row r="9" ht="24" customHeight="1">
      <c r="A9" s="72" t="s">
        <v>4</v>
      </c>
    </row>
    <row r="10" spans="1:2" ht="24" customHeight="1">
      <c r="A10" s="72" t="s">
        <v>5</v>
      </c>
      <c r="B10" s="74"/>
    </row>
    <row r="11" spans="1:6" ht="24" customHeight="1">
      <c r="A11" s="65" t="s">
        <v>6</v>
      </c>
      <c r="B11" s="74"/>
      <c r="D11" s="75">
        <v>213070687</v>
      </c>
      <c r="E11" s="76"/>
      <c r="F11" s="77">
        <v>186021032</v>
      </c>
    </row>
    <row r="12" spans="1:6" ht="24" customHeight="1">
      <c r="A12" s="65" t="s">
        <v>115</v>
      </c>
      <c r="B12" s="74"/>
      <c r="D12" s="77">
        <v>1107550</v>
      </c>
      <c r="E12" s="77"/>
      <c r="F12" s="77">
        <v>1107550</v>
      </c>
    </row>
    <row r="13" spans="1:6" ht="24" customHeight="1">
      <c r="A13" s="65" t="s">
        <v>112</v>
      </c>
      <c r="B13" s="74">
        <v>3</v>
      </c>
      <c r="C13" s="78"/>
      <c r="D13" s="79">
        <v>244059523</v>
      </c>
      <c r="E13" s="80"/>
      <c r="F13" s="77">
        <v>241366477</v>
      </c>
    </row>
    <row r="14" spans="1:6" ht="24" customHeight="1">
      <c r="A14" s="81" t="s">
        <v>90</v>
      </c>
      <c r="B14" s="74">
        <v>4</v>
      </c>
      <c r="D14" s="75">
        <v>124880070</v>
      </c>
      <c r="E14" s="76"/>
      <c r="F14" s="82">
        <v>109738109</v>
      </c>
    </row>
    <row r="15" spans="1:6" ht="24" customHeight="1">
      <c r="A15" s="65" t="s">
        <v>7</v>
      </c>
      <c r="B15" s="74"/>
      <c r="D15" s="83">
        <v>12479825</v>
      </c>
      <c r="E15" s="76"/>
      <c r="F15" s="83">
        <v>6434194</v>
      </c>
    </row>
    <row r="16" spans="1:6" ht="24" customHeight="1">
      <c r="A16" s="72" t="s">
        <v>8</v>
      </c>
      <c r="B16" s="74"/>
      <c r="D16" s="83">
        <f>SUM(D11:D15)</f>
        <v>595597655</v>
      </c>
      <c r="E16" s="76"/>
      <c r="F16" s="83">
        <f>SUM(F11:F15)</f>
        <v>544667362</v>
      </c>
    </row>
    <row r="17" spans="1:6" ht="24" customHeight="1">
      <c r="A17" s="72" t="s">
        <v>9</v>
      </c>
      <c r="B17" s="74"/>
      <c r="D17" s="84"/>
      <c r="E17" s="76"/>
      <c r="F17" s="77"/>
    </row>
    <row r="18" spans="1:6" ht="24" customHeight="1">
      <c r="A18" s="81" t="s">
        <v>91</v>
      </c>
      <c r="B18" s="74">
        <v>5</v>
      </c>
      <c r="D18" s="75">
        <v>377352830</v>
      </c>
      <c r="E18" s="76"/>
      <c r="F18" s="82">
        <v>380948659</v>
      </c>
    </row>
    <row r="19" spans="1:6" ht="24" customHeight="1">
      <c r="A19" s="81" t="s">
        <v>117</v>
      </c>
      <c r="B19" s="74"/>
      <c r="D19" s="75">
        <v>378147</v>
      </c>
      <c r="E19" s="76"/>
      <c r="F19" s="77">
        <v>542855</v>
      </c>
    </row>
    <row r="20" spans="1:256" ht="24" customHeight="1">
      <c r="A20" s="85" t="s">
        <v>136</v>
      </c>
      <c r="B20" s="85"/>
      <c r="C20" s="85"/>
      <c r="D20" s="77">
        <v>0</v>
      </c>
      <c r="E20" s="86"/>
      <c r="F20" s="77">
        <v>1520179</v>
      </c>
      <c r="G20" s="85"/>
      <c r="I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  <c r="IR20" s="85"/>
      <c r="IS20" s="85"/>
      <c r="IT20" s="85"/>
      <c r="IU20" s="85"/>
      <c r="IV20" s="85"/>
    </row>
    <row r="21" spans="1:6" ht="24" customHeight="1">
      <c r="A21" s="65" t="s">
        <v>92</v>
      </c>
      <c r="B21" s="74"/>
      <c r="D21" s="83">
        <v>284017</v>
      </c>
      <c r="E21" s="76"/>
      <c r="F21" s="83">
        <v>284017</v>
      </c>
    </row>
    <row r="22" spans="1:6" ht="24" customHeight="1">
      <c r="A22" s="72" t="s">
        <v>10</v>
      </c>
      <c r="B22" s="74"/>
      <c r="D22" s="75">
        <f>SUM(D18:D21)</f>
        <v>378014994</v>
      </c>
      <c r="E22" s="76"/>
      <c r="F22" s="83">
        <f>SUM(F18:F21)</f>
        <v>383295710</v>
      </c>
    </row>
    <row r="23" spans="1:6" ht="24" customHeight="1" thickBot="1">
      <c r="A23" s="72" t="s">
        <v>11</v>
      </c>
      <c r="D23" s="87">
        <f>SUM(D22,D16)</f>
        <v>973612649</v>
      </c>
      <c r="E23" s="76"/>
      <c r="F23" s="88">
        <f>SUM(F22,F16)</f>
        <v>927963072</v>
      </c>
    </row>
    <row r="24" ht="24" customHeight="1" thickTop="1"/>
    <row r="25" ht="24" customHeight="1">
      <c r="A25" s="65" t="s">
        <v>12</v>
      </c>
    </row>
    <row r="26" spans="1:8" s="58" customFormat="1" ht="24" customHeight="1">
      <c r="A26" s="54" t="s">
        <v>0</v>
      </c>
      <c r="B26" s="55"/>
      <c r="C26" s="56"/>
      <c r="D26" s="56"/>
      <c r="E26" s="57"/>
      <c r="F26" s="56"/>
      <c r="H26" s="62"/>
    </row>
    <row r="27" spans="1:8" s="58" customFormat="1" ht="24" customHeight="1">
      <c r="A27" s="89" t="s">
        <v>13</v>
      </c>
      <c r="B27" s="55"/>
      <c r="C27" s="56"/>
      <c r="D27" s="60"/>
      <c r="E27" s="57"/>
      <c r="F27" s="60"/>
      <c r="H27" s="62"/>
    </row>
    <row r="28" spans="1:8" s="58" customFormat="1" ht="24" customHeight="1">
      <c r="A28" s="54" t="s">
        <v>137</v>
      </c>
      <c r="B28" s="55"/>
      <c r="C28" s="56"/>
      <c r="D28" s="60"/>
      <c r="E28" s="57"/>
      <c r="F28" s="60"/>
      <c r="H28" s="62"/>
    </row>
    <row r="29" spans="1:6" ht="24" customHeight="1">
      <c r="A29" s="55"/>
      <c r="B29" s="55"/>
      <c r="C29" s="56"/>
      <c r="D29" s="56"/>
      <c r="E29" s="57"/>
      <c r="F29" s="61" t="s">
        <v>2</v>
      </c>
    </row>
    <row r="30" spans="1:6" ht="24" customHeight="1">
      <c r="A30" s="55"/>
      <c r="B30" s="55"/>
      <c r="C30" s="56"/>
      <c r="D30" s="63" t="s">
        <v>100</v>
      </c>
      <c r="E30" s="64"/>
      <c r="F30" s="63" t="s">
        <v>100</v>
      </c>
    </row>
    <row r="31" spans="2:6" ht="24" customHeight="1">
      <c r="B31" s="66" t="s">
        <v>3</v>
      </c>
      <c r="C31" s="67"/>
      <c r="D31" s="68" t="s">
        <v>138</v>
      </c>
      <c r="E31" s="69"/>
      <c r="F31" s="68" t="s">
        <v>135</v>
      </c>
    </row>
    <row r="32" spans="2:6" ht="24" customHeight="1">
      <c r="B32" s="66"/>
      <c r="C32" s="67"/>
      <c r="D32" s="70" t="s">
        <v>107</v>
      </c>
      <c r="E32" s="71"/>
      <c r="F32" s="70" t="s">
        <v>108</v>
      </c>
    </row>
    <row r="33" spans="2:6" ht="24" customHeight="1">
      <c r="B33" s="66"/>
      <c r="C33" s="67"/>
      <c r="D33" s="70" t="s">
        <v>109</v>
      </c>
      <c r="E33" s="71"/>
      <c r="F33" s="70"/>
    </row>
    <row r="34" ht="24" customHeight="1">
      <c r="A34" s="72" t="s">
        <v>14</v>
      </c>
    </row>
    <row r="35" ht="24" customHeight="1">
      <c r="A35" s="72" t="s">
        <v>15</v>
      </c>
    </row>
    <row r="36" spans="1:6" ht="24" customHeight="1">
      <c r="A36" s="81" t="s">
        <v>93</v>
      </c>
      <c r="B36" s="74">
        <v>6</v>
      </c>
      <c r="D36" s="90">
        <v>270365132</v>
      </c>
      <c r="E36" s="64"/>
      <c r="F36" s="91">
        <v>239324176</v>
      </c>
    </row>
    <row r="37" spans="1:6" ht="24" customHeight="1">
      <c r="A37" s="65" t="s">
        <v>110</v>
      </c>
      <c r="B37" s="74"/>
      <c r="D37" s="91">
        <v>1372008</v>
      </c>
      <c r="E37" s="64"/>
      <c r="F37" s="91">
        <v>848187</v>
      </c>
    </row>
    <row r="38" spans="1:6" ht="24" customHeight="1">
      <c r="A38" s="85" t="s">
        <v>78</v>
      </c>
      <c r="B38" s="74"/>
      <c r="D38" s="92">
        <v>5721871</v>
      </c>
      <c r="E38" s="93"/>
      <c r="F38" s="77">
        <v>11826575</v>
      </c>
    </row>
    <row r="39" spans="1:6" ht="24" customHeight="1">
      <c r="A39" s="65" t="s">
        <v>16</v>
      </c>
      <c r="B39" s="74"/>
      <c r="D39" s="92">
        <v>5762388</v>
      </c>
      <c r="E39" s="93"/>
      <c r="F39" s="83">
        <v>5364389</v>
      </c>
    </row>
    <row r="40" spans="1:6" ht="24" customHeight="1">
      <c r="A40" s="72" t="s">
        <v>17</v>
      </c>
      <c r="B40" s="74"/>
      <c r="D40" s="94">
        <f>SUM(D36:D39)</f>
        <v>283221399</v>
      </c>
      <c r="E40" s="93"/>
      <c r="F40" s="94">
        <f>SUM(F36:F39)</f>
        <v>257363327</v>
      </c>
    </row>
    <row r="41" spans="1:6" ht="24" customHeight="1">
      <c r="A41" s="72" t="s">
        <v>18</v>
      </c>
      <c r="B41" s="74"/>
      <c r="D41" s="95"/>
      <c r="E41" s="93"/>
      <c r="F41" s="93"/>
    </row>
    <row r="42" spans="1:5" ht="24" customHeight="1">
      <c r="A42" s="65" t="s">
        <v>113</v>
      </c>
      <c r="B42" s="74"/>
      <c r="D42" s="95"/>
      <c r="E42" s="93"/>
    </row>
    <row r="43" spans="1:6" ht="24" customHeight="1">
      <c r="A43" s="65" t="s">
        <v>114</v>
      </c>
      <c r="B43" s="74"/>
      <c r="D43" s="82">
        <v>2635723</v>
      </c>
      <c r="E43" s="93"/>
      <c r="F43" s="82">
        <v>1282360</v>
      </c>
    </row>
    <row r="44" spans="1:6" ht="24" customHeight="1">
      <c r="A44" s="65" t="s">
        <v>19</v>
      </c>
      <c r="B44" s="74">
        <v>7</v>
      </c>
      <c r="D44" s="82">
        <v>23087656</v>
      </c>
      <c r="E44" s="93"/>
      <c r="F44" s="82">
        <v>21841151</v>
      </c>
    </row>
    <row r="45" spans="1:6" ht="24" customHeight="1">
      <c r="A45" s="65" t="s">
        <v>105</v>
      </c>
      <c r="B45" s="74"/>
      <c r="D45" s="83">
        <v>111715</v>
      </c>
      <c r="E45" s="93"/>
      <c r="F45" s="83">
        <v>0</v>
      </c>
    </row>
    <row r="46" spans="1:6" ht="24" customHeight="1">
      <c r="A46" s="72" t="s">
        <v>20</v>
      </c>
      <c r="B46" s="74"/>
      <c r="D46" s="95">
        <f>SUM(D43:D45)</f>
        <v>25835094</v>
      </c>
      <c r="E46" s="93"/>
      <c r="F46" s="95">
        <f>SUM(F43:F45)</f>
        <v>23123511</v>
      </c>
    </row>
    <row r="47" spans="1:6" ht="24" customHeight="1">
      <c r="A47" s="72" t="s">
        <v>21</v>
      </c>
      <c r="D47" s="94">
        <f>SUM(D40,D46)</f>
        <v>309056493</v>
      </c>
      <c r="E47" s="93"/>
      <c r="F47" s="94">
        <f>SUM(F40,F46)</f>
        <v>280486838</v>
      </c>
    </row>
    <row r="48" spans="1:6" ht="24" customHeight="1">
      <c r="A48" s="72"/>
      <c r="D48" s="93"/>
      <c r="E48" s="93"/>
      <c r="F48" s="93"/>
    </row>
    <row r="49" spans="1:6" ht="24" customHeight="1">
      <c r="A49" s="65" t="s">
        <v>12</v>
      </c>
      <c r="D49" s="93"/>
      <c r="E49" s="93"/>
      <c r="F49" s="93"/>
    </row>
    <row r="50" spans="1:8" s="58" customFormat="1" ht="24" customHeight="1">
      <c r="A50" s="54" t="s">
        <v>0</v>
      </c>
      <c r="B50" s="55"/>
      <c r="C50" s="56"/>
      <c r="D50" s="56"/>
      <c r="E50" s="57"/>
      <c r="F50" s="56"/>
      <c r="H50" s="62"/>
    </row>
    <row r="51" spans="1:8" s="58" customFormat="1" ht="24" customHeight="1">
      <c r="A51" s="89" t="s">
        <v>13</v>
      </c>
      <c r="B51" s="55"/>
      <c r="C51" s="56"/>
      <c r="D51" s="60"/>
      <c r="E51" s="57"/>
      <c r="F51" s="60"/>
      <c r="H51" s="62"/>
    </row>
    <row r="52" spans="1:8" s="58" customFormat="1" ht="24" customHeight="1">
      <c r="A52" s="54" t="s">
        <v>137</v>
      </c>
      <c r="B52" s="55"/>
      <c r="C52" s="56"/>
      <c r="D52" s="60"/>
      <c r="E52" s="57"/>
      <c r="F52" s="60"/>
      <c r="H52" s="62"/>
    </row>
    <row r="53" spans="1:6" ht="24" customHeight="1">
      <c r="A53" s="55"/>
      <c r="B53" s="55"/>
      <c r="C53" s="56"/>
      <c r="D53" s="56"/>
      <c r="E53" s="57"/>
      <c r="F53" s="61" t="s">
        <v>2</v>
      </c>
    </row>
    <row r="54" spans="1:6" ht="24" customHeight="1">
      <c r="A54" s="55"/>
      <c r="B54" s="55"/>
      <c r="C54" s="56"/>
      <c r="D54" s="63" t="s">
        <v>100</v>
      </c>
      <c r="E54" s="64"/>
      <c r="F54" s="63" t="s">
        <v>100</v>
      </c>
    </row>
    <row r="55" spans="2:6" ht="24" customHeight="1">
      <c r="B55" s="66"/>
      <c r="C55" s="67"/>
      <c r="D55" s="68" t="s">
        <v>138</v>
      </c>
      <c r="E55" s="69"/>
      <c r="F55" s="68" t="s">
        <v>135</v>
      </c>
    </row>
    <row r="56" spans="2:6" ht="24" customHeight="1">
      <c r="B56" s="66"/>
      <c r="C56" s="67"/>
      <c r="D56" s="70" t="s">
        <v>107</v>
      </c>
      <c r="E56" s="71"/>
      <c r="F56" s="70" t="s">
        <v>108</v>
      </c>
    </row>
    <row r="57" spans="2:6" ht="24" customHeight="1">
      <c r="B57" s="66"/>
      <c r="C57" s="67"/>
      <c r="D57" s="70" t="s">
        <v>109</v>
      </c>
      <c r="E57" s="71"/>
      <c r="F57" s="70"/>
    </row>
    <row r="58" spans="1:6" ht="24" customHeight="1">
      <c r="A58" s="72" t="s">
        <v>22</v>
      </c>
      <c r="D58" s="96"/>
      <c r="E58" s="97"/>
      <c r="F58" s="96"/>
    </row>
    <row r="59" spans="1:6" ht="24" customHeight="1">
      <c r="A59" s="65" t="s">
        <v>23</v>
      </c>
      <c r="D59" s="96"/>
      <c r="E59" s="97"/>
      <c r="F59" s="96"/>
    </row>
    <row r="60" spans="1:6" ht="24" customHeight="1">
      <c r="A60" s="85" t="s">
        <v>24</v>
      </c>
      <c r="B60" s="74"/>
      <c r="D60" s="96"/>
      <c r="E60" s="97"/>
      <c r="F60" s="96"/>
    </row>
    <row r="61" spans="1:6" ht="24" customHeight="1" thickBot="1">
      <c r="A61" s="85" t="s">
        <v>106</v>
      </c>
      <c r="B61" s="74"/>
      <c r="D61" s="98">
        <v>121500000</v>
      </c>
      <c r="E61" s="76"/>
      <c r="F61" s="98">
        <v>121500000</v>
      </c>
    </row>
    <row r="62" spans="1:6" ht="24" customHeight="1" thickTop="1">
      <c r="A62" s="85" t="s">
        <v>25</v>
      </c>
      <c r="B62" s="74"/>
      <c r="D62" s="84"/>
      <c r="E62" s="76"/>
      <c r="F62" s="84"/>
    </row>
    <row r="63" spans="1:6" ht="24" customHeight="1">
      <c r="A63" s="85" t="s">
        <v>106</v>
      </c>
      <c r="D63" s="82">
        <v>121500000</v>
      </c>
      <c r="E63" s="76"/>
      <c r="F63" s="82">
        <v>121500000</v>
      </c>
    </row>
    <row r="64" spans="1:6" ht="24" customHeight="1">
      <c r="A64" s="65" t="s">
        <v>26</v>
      </c>
      <c r="D64" s="77">
        <v>233350000</v>
      </c>
      <c r="E64" s="76"/>
      <c r="F64" s="77">
        <v>233350000</v>
      </c>
    </row>
    <row r="65" spans="1:6" ht="24" customHeight="1">
      <c r="A65" s="85" t="s">
        <v>27</v>
      </c>
      <c r="B65" s="74"/>
      <c r="D65" s="91"/>
      <c r="E65" s="76"/>
      <c r="F65" s="91"/>
    </row>
    <row r="66" spans="1:6" ht="24" customHeight="1">
      <c r="A66" s="85" t="s">
        <v>28</v>
      </c>
      <c r="B66" s="74"/>
      <c r="D66" s="77">
        <v>12150000</v>
      </c>
      <c r="E66" s="76"/>
      <c r="F66" s="77">
        <v>12150000</v>
      </c>
    </row>
    <row r="67" spans="1:6" ht="24" customHeight="1">
      <c r="A67" s="86" t="s">
        <v>29</v>
      </c>
      <c r="D67" s="99">
        <v>297556156</v>
      </c>
      <c r="E67" s="76"/>
      <c r="F67" s="83">
        <v>280476234</v>
      </c>
    </row>
    <row r="68" spans="1:6" ht="24" customHeight="1">
      <c r="A68" s="89" t="s">
        <v>30</v>
      </c>
      <c r="D68" s="99">
        <f>SUM(D63:D67)</f>
        <v>664556156</v>
      </c>
      <c r="E68" s="76"/>
      <c r="F68" s="83">
        <f>SUM(F63:F67)</f>
        <v>647476234</v>
      </c>
    </row>
    <row r="69" spans="1:6" ht="24" customHeight="1" thickBot="1">
      <c r="A69" s="72" t="s">
        <v>31</v>
      </c>
      <c r="D69" s="100">
        <f>SUM(D68,D47)</f>
        <v>973612649</v>
      </c>
      <c r="E69" s="76"/>
      <c r="F69" s="88">
        <f>SUM(F68,F47)</f>
        <v>927963072</v>
      </c>
    </row>
    <row r="70" spans="2:6" ht="24" customHeight="1" thickTop="1">
      <c r="B70" s="101"/>
      <c r="D70" s="84">
        <f>SUM(D69-D23)</f>
        <v>0</v>
      </c>
      <c r="E70" s="102"/>
      <c r="F70" s="84">
        <f>SUM(F69-F23)</f>
        <v>0</v>
      </c>
    </row>
    <row r="71" spans="1:2" ht="24" customHeight="1">
      <c r="A71" s="65" t="s">
        <v>12</v>
      </c>
      <c r="B71" s="101"/>
    </row>
    <row r="72" ht="24" customHeight="1">
      <c r="B72" s="101"/>
    </row>
    <row r="73" spans="1:2" ht="24" customHeight="1">
      <c r="A73" s="103"/>
      <c r="B73" s="101"/>
    </row>
    <row r="74" spans="1:2" ht="24" customHeight="1">
      <c r="A74" s="104"/>
      <c r="B74" s="101"/>
    </row>
    <row r="75" ht="24" customHeight="1">
      <c r="B75" s="65" t="s">
        <v>32</v>
      </c>
    </row>
    <row r="76" spans="1:2" ht="24" customHeight="1">
      <c r="A76" s="103"/>
      <c r="B76" s="101"/>
    </row>
  </sheetData>
  <sheetProtection/>
  <printOptions horizontalCentered="1"/>
  <pageMargins left="0.8" right="0.3" top="0.6" bottom="0.118110236220472" header="0.31496062992126" footer="0.31496062992126"/>
  <pageSetup fitToHeight="6" horizontalDpi="600" verticalDpi="600" orientation="portrait" paperSize="9" scale="95" r:id="rId1"/>
  <rowBreaks count="2" manualBreakCount="2">
    <brk id="25" max="5" man="1"/>
    <brk id="4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32"/>
  <sheetViews>
    <sheetView showGridLines="0" view="pageBreakPreview" zoomScaleSheetLayoutView="100" zoomScalePageLayoutView="0" workbookViewId="0" topLeftCell="A106">
      <selection activeCell="C129" sqref="C129"/>
    </sheetView>
  </sheetViews>
  <sheetFormatPr defaultColWidth="10.7109375" defaultRowHeight="24" customHeight="1"/>
  <cols>
    <col min="1" max="1" width="52.28125" style="19" customWidth="1"/>
    <col min="2" max="2" width="8.140625" style="19" customWidth="1"/>
    <col min="3" max="3" width="2.57421875" style="18" customWidth="1"/>
    <col min="4" max="4" width="16.28125" style="18" customWidth="1"/>
    <col min="5" max="5" width="1.28515625" style="18" customWidth="1"/>
    <col min="6" max="6" width="16.28125" style="18" customWidth="1"/>
    <col min="7" max="7" width="1.28515625" style="18" customWidth="1"/>
    <col min="8" max="8" width="10.7109375" style="18" customWidth="1"/>
    <col min="9" max="9" width="13.140625" style="18" bestFit="1" customWidth="1"/>
    <col min="10" max="10" width="10.7109375" style="18" customWidth="1"/>
    <col min="11" max="11" width="12.8515625" style="18" bestFit="1" customWidth="1"/>
    <col min="12" max="15" width="12.28125" style="18" bestFit="1" customWidth="1"/>
    <col min="16" max="16384" width="10.7109375" style="18" customWidth="1"/>
  </cols>
  <sheetData>
    <row r="1" spans="4:14" s="33" customFormat="1" ht="24" customHeight="1">
      <c r="D1" s="105"/>
      <c r="E1" s="34"/>
      <c r="F1" s="17" t="s">
        <v>33</v>
      </c>
      <c r="G1" s="35"/>
      <c r="H1" s="35"/>
      <c r="I1" s="35"/>
      <c r="J1" s="35"/>
      <c r="L1" s="35"/>
      <c r="N1" s="35"/>
    </row>
    <row r="2" spans="1:6" s="15" customFormat="1" ht="24" customHeight="1">
      <c r="A2" s="12" t="s">
        <v>0</v>
      </c>
      <c r="B2" s="13"/>
      <c r="C2" s="14"/>
      <c r="D2" s="14"/>
      <c r="E2" s="14"/>
      <c r="F2" s="14"/>
    </row>
    <row r="3" spans="1:6" s="15" customFormat="1" ht="24" customHeight="1">
      <c r="A3" s="24" t="s">
        <v>34</v>
      </c>
      <c r="B3" s="13"/>
      <c r="C3" s="14"/>
      <c r="D3" s="14"/>
      <c r="E3" s="14"/>
      <c r="F3" s="14"/>
    </row>
    <row r="4" spans="1:6" s="15" customFormat="1" ht="24" customHeight="1">
      <c r="A4" s="12" t="s">
        <v>134</v>
      </c>
      <c r="B4" s="13"/>
      <c r="C4" s="14"/>
      <c r="D4" s="14"/>
      <c r="E4" s="14"/>
      <c r="F4" s="14"/>
    </row>
    <row r="5" spans="2:6" s="15" customFormat="1" ht="24" customHeight="1">
      <c r="B5" s="13"/>
      <c r="C5" s="14"/>
      <c r="D5" s="16"/>
      <c r="E5" s="14"/>
      <c r="F5" s="17" t="s">
        <v>2</v>
      </c>
    </row>
    <row r="6" spans="2:6" ht="24" customHeight="1">
      <c r="B6" s="20" t="s">
        <v>3</v>
      </c>
      <c r="C6" s="21"/>
      <c r="D6" s="36">
        <v>2559</v>
      </c>
      <c r="E6" s="37"/>
      <c r="F6" s="36">
        <v>2558</v>
      </c>
    </row>
    <row r="7" spans="2:6" ht="24" customHeight="1">
      <c r="B7" s="20"/>
      <c r="C7" s="21"/>
      <c r="D7" s="36"/>
      <c r="E7" s="37"/>
      <c r="F7" s="106"/>
    </row>
    <row r="8" spans="1:6" ht="24" customHeight="1">
      <c r="A8" s="11" t="s">
        <v>35</v>
      </c>
      <c r="B8" s="20"/>
      <c r="C8" s="21"/>
      <c r="D8" s="36"/>
      <c r="E8" s="37"/>
      <c r="F8" s="107"/>
    </row>
    <row r="9" ht="24" customHeight="1">
      <c r="A9" s="11" t="s">
        <v>36</v>
      </c>
    </row>
    <row r="10" spans="1:18" ht="24" customHeight="1">
      <c r="A10" s="22" t="s">
        <v>37</v>
      </c>
      <c r="B10" s="108"/>
      <c r="D10" s="26">
        <v>281186118</v>
      </c>
      <c r="E10" s="26"/>
      <c r="F10" s="26">
        <v>290406073</v>
      </c>
      <c r="M10" s="46"/>
      <c r="N10" s="46"/>
      <c r="O10" s="46"/>
      <c r="P10" s="46"/>
      <c r="Q10" s="46"/>
      <c r="R10" s="46"/>
    </row>
    <row r="11" spans="1:18" ht="24" customHeight="1">
      <c r="A11" s="22" t="s">
        <v>125</v>
      </c>
      <c r="B11" s="108"/>
      <c r="D11" s="26">
        <v>9468829</v>
      </c>
      <c r="E11" s="26"/>
      <c r="F11" s="26">
        <v>481394</v>
      </c>
      <c r="M11" s="46"/>
      <c r="N11" s="46"/>
      <c r="O11" s="46"/>
      <c r="P11" s="46"/>
      <c r="Q11" s="46"/>
      <c r="R11" s="46"/>
    </row>
    <row r="12" spans="1:18" ht="24" customHeight="1">
      <c r="A12" s="22" t="s">
        <v>38</v>
      </c>
      <c r="B12" s="108"/>
      <c r="D12" s="26"/>
      <c r="E12" s="26"/>
      <c r="F12" s="26"/>
      <c r="M12" s="46"/>
      <c r="N12" s="46"/>
      <c r="O12" s="46"/>
      <c r="P12" s="46"/>
      <c r="Q12" s="46"/>
      <c r="R12" s="46"/>
    </row>
    <row r="13" spans="1:18" ht="24" customHeight="1">
      <c r="A13" s="22" t="s">
        <v>84</v>
      </c>
      <c r="B13" s="108"/>
      <c r="D13" s="26">
        <v>2367732</v>
      </c>
      <c r="E13" s="26"/>
      <c r="F13" s="26">
        <v>4053080</v>
      </c>
      <c r="M13" s="46"/>
      <c r="N13" s="46"/>
      <c r="O13" s="46"/>
      <c r="P13" s="46"/>
      <c r="Q13" s="46"/>
      <c r="R13" s="46"/>
    </row>
    <row r="14" spans="1:18" ht="24" customHeight="1">
      <c r="A14" s="22" t="s">
        <v>124</v>
      </c>
      <c r="B14" s="108"/>
      <c r="D14" s="26">
        <v>204110</v>
      </c>
      <c r="E14" s="26"/>
      <c r="F14" s="26">
        <v>2848655</v>
      </c>
      <c r="M14" s="46"/>
      <c r="N14" s="46"/>
      <c r="O14" s="46"/>
      <c r="P14" s="46"/>
      <c r="Q14" s="46"/>
      <c r="R14" s="46"/>
    </row>
    <row r="15" spans="1:18" ht="24" customHeight="1">
      <c r="A15" s="22" t="s">
        <v>144</v>
      </c>
      <c r="B15" s="108"/>
      <c r="D15" s="26">
        <v>791360</v>
      </c>
      <c r="E15" s="26"/>
      <c r="F15" s="26">
        <v>1693751</v>
      </c>
      <c r="M15" s="46"/>
      <c r="N15" s="46"/>
      <c r="O15" s="46"/>
      <c r="P15" s="46"/>
      <c r="Q15" s="46"/>
      <c r="R15" s="46"/>
    </row>
    <row r="16" spans="1:18" ht="24" customHeight="1">
      <c r="A16" s="11" t="s">
        <v>39</v>
      </c>
      <c r="D16" s="28">
        <f>SUM(D10:D15)</f>
        <v>294018149</v>
      </c>
      <c r="E16" s="26"/>
      <c r="F16" s="28">
        <f>SUM(F10:F15)</f>
        <v>299482953</v>
      </c>
      <c r="M16" s="46"/>
      <c r="N16" s="46"/>
      <c r="O16" s="46"/>
      <c r="P16" s="46"/>
      <c r="Q16" s="46"/>
      <c r="R16" s="46"/>
    </row>
    <row r="17" spans="1:18" ht="24" customHeight="1">
      <c r="A17" s="11" t="s">
        <v>40</v>
      </c>
      <c r="D17" s="26"/>
      <c r="E17" s="26"/>
      <c r="F17" s="26"/>
      <c r="M17" s="46"/>
      <c r="N17" s="46"/>
      <c r="O17" s="46"/>
      <c r="P17" s="46"/>
      <c r="Q17" s="46"/>
      <c r="R17" s="46"/>
    </row>
    <row r="18" spans="1:18" ht="24" customHeight="1">
      <c r="A18" s="22" t="s">
        <v>126</v>
      </c>
      <c r="D18" s="26">
        <v>233894480.326721</v>
      </c>
      <c r="E18" s="26"/>
      <c r="F18" s="26">
        <v>236677309</v>
      </c>
      <c r="M18" s="46"/>
      <c r="N18" s="46"/>
      <c r="O18" s="46"/>
      <c r="P18" s="46"/>
      <c r="Q18" s="46"/>
      <c r="R18" s="46"/>
    </row>
    <row r="19" spans="1:18" ht="24" customHeight="1">
      <c r="A19" s="22" t="s">
        <v>41</v>
      </c>
      <c r="B19" s="108"/>
      <c r="D19" s="26">
        <v>13232691</v>
      </c>
      <c r="E19" s="26"/>
      <c r="F19" s="26">
        <v>12784623</v>
      </c>
      <c r="M19" s="46"/>
      <c r="N19" s="46"/>
      <c r="O19" s="46"/>
      <c r="P19" s="46"/>
      <c r="Q19" s="46"/>
      <c r="R19" s="46"/>
    </row>
    <row r="20" spans="1:18" ht="24" customHeight="1">
      <c r="A20" s="22" t="s">
        <v>42</v>
      </c>
      <c r="B20" s="108"/>
      <c r="D20" s="26">
        <v>20854901</v>
      </c>
      <c r="E20" s="26"/>
      <c r="F20" s="26">
        <v>20873216</v>
      </c>
      <c r="M20" s="46"/>
      <c r="N20" s="46"/>
      <c r="O20" s="46"/>
      <c r="P20" s="46"/>
      <c r="Q20" s="46"/>
      <c r="R20" s="46"/>
    </row>
    <row r="21" spans="1:18" ht="24" customHeight="1">
      <c r="A21" s="11" t="s">
        <v>43</v>
      </c>
      <c r="D21" s="28">
        <f>SUM(D18:D20)</f>
        <v>267982072.326721</v>
      </c>
      <c r="E21" s="26"/>
      <c r="F21" s="28">
        <f>SUM(F18:F20)</f>
        <v>270335148</v>
      </c>
      <c r="M21" s="46"/>
      <c r="N21" s="46"/>
      <c r="O21" s="46"/>
      <c r="P21" s="46"/>
      <c r="Q21" s="46"/>
      <c r="R21" s="46"/>
    </row>
    <row r="22" spans="1:18" ht="24" customHeight="1">
      <c r="A22" s="24" t="s">
        <v>102</v>
      </c>
      <c r="D22" s="26">
        <f>SUM(D16-D21)</f>
        <v>26036076.673278987</v>
      </c>
      <c r="E22" s="26"/>
      <c r="F22" s="26">
        <f>SUM(F16-F21)</f>
        <v>29147805</v>
      </c>
      <c r="G22" s="26">
        <f>SUM(G16-G21)</f>
        <v>0</v>
      </c>
      <c r="M22" s="46"/>
      <c r="N22" s="46"/>
      <c r="O22" s="46"/>
      <c r="P22" s="46"/>
      <c r="Q22" s="46"/>
      <c r="R22" s="46"/>
    </row>
    <row r="23" spans="1:18" ht="24" customHeight="1">
      <c r="A23" s="22" t="s">
        <v>44</v>
      </c>
      <c r="D23" s="29">
        <v>-41858</v>
      </c>
      <c r="E23" s="26"/>
      <c r="F23" s="29">
        <v>-38887</v>
      </c>
      <c r="M23" s="46"/>
      <c r="N23" s="46"/>
      <c r="O23" s="46"/>
      <c r="P23" s="46"/>
      <c r="Q23" s="46"/>
      <c r="R23" s="46"/>
    </row>
    <row r="24" spans="1:18" ht="24" customHeight="1">
      <c r="A24" s="24" t="s">
        <v>101</v>
      </c>
      <c r="D24" s="26">
        <f>SUM(D22:D23)</f>
        <v>25994218.673278987</v>
      </c>
      <c r="E24" s="26"/>
      <c r="F24" s="26">
        <f>SUM(F22:F23)</f>
        <v>29108918</v>
      </c>
      <c r="M24" s="46"/>
      <c r="N24" s="46"/>
      <c r="O24" s="46"/>
      <c r="P24" s="46"/>
      <c r="Q24" s="46"/>
      <c r="R24" s="46"/>
    </row>
    <row r="25" spans="1:18" ht="24" customHeight="1">
      <c r="A25" s="22" t="s">
        <v>103</v>
      </c>
      <c r="B25" s="108">
        <v>8</v>
      </c>
      <c r="D25" s="29">
        <v>-5216371</v>
      </c>
      <c r="E25" s="27"/>
      <c r="F25" s="29">
        <v>-5833060</v>
      </c>
      <c r="M25" s="46"/>
      <c r="N25" s="46"/>
      <c r="O25" s="46"/>
      <c r="P25" s="46"/>
      <c r="Q25" s="46"/>
      <c r="R25" s="46"/>
    </row>
    <row r="26" spans="1:18" ht="24" customHeight="1">
      <c r="A26" s="11" t="s">
        <v>45</v>
      </c>
      <c r="D26" s="109">
        <f>SUM(D24:D25)</f>
        <v>20777847.673278987</v>
      </c>
      <c r="E26" s="27"/>
      <c r="F26" s="109">
        <f>SUM(F24:F25)</f>
        <v>23275858</v>
      </c>
      <c r="M26" s="46"/>
      <c r="N26" s="46"/>
      <c r="O26" s="46"/>
      <c r="P26" s="46"/>
      <c r="Q26" s="46"/>
      <c r="R26" s="46"/>
    </row>
    <row r="27" spans="1:6" ht="24" customHeight="1">
      <c r="A27" s="11" t="s">
        <v>79</v>
      </c>
      <c r="D27" s="29">
        <v>0</v>
      </c>
      <c r="E27" s="27"/>
      <c r="F27" s="29">
        <v>0</v>
      </c>
    </row>
    <row r="28" spans="1:6" ht="24" customHeight="1" thickBot="1">
      <c r="A28" s="11" t="s">
        <v>46</v>
      </c>
      <c r="D28" s="38">
        <f>SUM(D26)</f>
        <v>20777847.673278987</v>
      </c>
      <c r="E28" s="27"/>
      <c r="F28" s="38">
        <f>SUM(F26)</f>
        <v>23275858</v>
      </c>
    </row>
    <row r="29" spans="4:6" ht="24" customHeight="1" thickTop="1">
      <c r="D29" s="27"/>
      <c r="E29" s="27"/>
      <c r="F29" s="27"/>
    </row>
    <row r="30" spans="1:2" ht="24" customHeight="1">
      <c r="A30" s="11" t="s">
        <v>88</v>
      </c>
      <c r="B30" s="108">
        <v>9</v>
      </c>
    </row>
    <row r="31" spans="1:6" ht="24" customHeight="1" thickBot="1">
      <c r="A31" s="19" t="s">
        <v>47</v>
      </c>
      <c r="D31" s="110">
        <f>D28/121500000</f>
        <v>0.17101109196114392</v>
      </c>
      <c r="E31" s="111"/>
      <c r="F31" s="110">
        <f>F28/121500000</f>
        <v>0.19157084773662553</v>
      </c>
    </row>
    <row r="32" spans="4:6" ht="24" customHeight="1" thickTop="1">
      <c r="D32" s="112"/>
      <c r="E32" s="112"/>
      <c r="F32" s="112"/>
    </row>
    <row r="33" spans="1:6" ht="24" customHeight="1">
      <c r="A33" s="19" t="s">
        <v>12</v>
      </c>
      <c r="B33" s="113"/>
      <c r="D33" s="30"/>
      <c r="E33" s="31"/>
      <c r="F33" s="30"/>
    </row>
    <row r="34" spans="2:6" ht="24" customHeight="1">
      <c r="B34" s="113"/>
      <c r="D34" s="30"/>
      <c r="E34" s="31"/>
      <c r="F34" s="30"/>
    </row>
    <row r="35" spans="4:14" s="33" customFormat="1" ht="24" customHeight="1">
      <c r="D35" s="105"/>
      <c r="E35" s="34"/>
      <c r="F35" s="17" t="s">
        <v>33</v>
      </c>
      <c r="G35" s="35"/>
      <c r="H35" s="35"/>
      <c r="I35" s="35"/>
      <c r="J35" s="35"/>
      <c r="L35" s="35"/>
      <c r="N35" s="35"/>
    </row>
    <row r="36" spans="1:6" s="15" customFormat="1" ht="24" customHeight="1">
      <c r="A36" s="12" t="s">
        <v>0</v>
      </c>
      <c r="B36" s="13"/>
      <c r="C36" s="14"/>
      <c r="D36" s="14"/>
      <c r="E36" s="14"/>
      <c r="F36" s="14"/>
    </row>
    <row r="37" spans="1:6" s="15" customFormat="1" ht="24" customHeight="1">
      <c r="A37" s="24" t="s">
        <v>34</v>
      </c>
      <c r="B37" s="13"/>
      <c r="C37" s="14"/>
      <c r="D37" s="14"/>
      <c r="E37" s="14"/>
      <c r="F37" s="14"/>
    </row>
    <row r="38" spans="1:6" s="15" customFormat="1" ht="24" customHeight="1">
      <c r="A38" s="12" t="s">
        <v>131</v>
      </c>
      <c r="B38" s="13"/>
      <c r="C38" s="14"/>
      <c r="D38" s="14"/>
      <c r="E38" s="14"/>
      <c r="F38" s="14"/>
    </row>
    <row r="39" spans="2:6" s="15" customFormat="1" ht="24" customHeight="1">
      <c r="B39" s="13"/>
      <c r="C39" s="14"/>
      <c r="D39" s="16"/>
      <c r="E39" s="14"/>
      <c r="F39" s="17" t="s">
        <v>2</v>
      </c>
    </row>
    <row r="40" spans="2:6" ht="24" customHeight="1">
      <c r="B40" s="20" t="s">
        <v>3</v>
      </c>
      <c r="C40" s="21"/>
      <c r="D40" s="36">
        <v>2559</v>
      </c>
      <c r="E40" s="37"/>
      <c r="F40" s="36">
        <v>2558</v>
      </c>
    </row>
    <row r="41" spans="2:6" ht="24" customHeight="1">
      <c r="B41" s="20"/>
      <c r="C41" s="21"/>
      <c r="D41" s="36"/>
      <c r="E41" s="37"/>
      <c r="F41" s="106"/>
    </row>
    <row r="42" spans="1:6" ht="24" customHeight="1">
      <c r="A42" s="11" t="s">
        <v>35</v>
      </c>
      <c r="B42" s="20"/>
      <c r="C42" s="21"/>
      <c r="D42" s="36"/>
      <c r="E42" s="37"/>
      <c r="F42" s="107"/>
    </row>
    <row r="43" ht="24" customHeight="1">
      <c r="A43" s="11" t="s">
        <v>36</v>
      </c>
    </row>
    <row r="44" spans="1:6" ht="24" customHeight="1">
      <c r="A44" s="22" t="s">
        <v>37</v>
      </c>
      <c r="B44" s="108"/>
      <c r="D44" s="26">
        <v>737793506</v>
      </c>
      <c r="E44" s="26"/>
      <c r="F44" s="26">
        <v>861281209</v>
      </c>
    </row>
    <row r="45" spans="1:6" ht="24" customHeight="1">
      <c r="A45" s="22" t="s">
        <v>125</v>
      </c>
      <c r="B45" s="108"/>
      <c r="D45" s="26">
        <v>19186083</v>
      </c>
      <c r="E45" s="26"/>
      <c r="F45" s="26">
        <v>481394</v>
      </c>
    </row>
    <row r="46" spans="1:6" ht="24" customHeight="1">
      <c r="A46" s="22" t="s">
        <v>38</v>
      </c>
      <c r="B46" s="108"/>
      <c r="D46" s="26"/>
      <c r="E46" s="26"/>
      <c r="F46" s="26"/>
    </row>
    <row r="47" spans="1:6" ht="24" customHeight="1">
      <c r="A47" s="22" t="s">
        <v>84</v>
      </c>
      <c r="B47" s="108"/>
      <c r="D47" s="26">
        <v>6942018</v>
      </c>
      <c r="E47" s="26"/>
      <c r="F47" s="26">
        <v>10957072</v>
      </c>
    </row>
    <row r="48" spans="1:6" ht="24" customHeight="1">
      <c r="A48" s="22" t="s">
        <v>124</v>
      </c>
      <c r="B48" s="108"/>
      <c r="D48" s="26">
        <v>197219</v>
      </c>
      <c r="E48" s="26"/>
      <c r="F48" s="26">
        <v>5431538</v>
      </c>
    </row>
    <row r="49" spans="1:6" ht="24" customHeight="1">
      <c r="A49" s="22" t="s">
        <v>144</v>
      </c>
      <c r="B49" s="108"/>
      <c r="D49" s="26">
        <v>2357819</v>
      </c>
      <c r="E49" s="26"/>
      <c r="F49" s="26">
        <v>2559562</v>
      </c>
    </row>
    <row r="50" spans="1:6" ht="24" customHeight="1">
      <c r="A50" s="11" t="s">
        <v>39</v>
      </c>
      <c r="D50" s="28">
        <f>SUM(D44:D49)</f>
        <v>766476645</v>
      </c>
      <c r="E50" s="26"/>
      <c r="F50" s="28">
        <f>SUM(F44:F49)</f>
        <v>880710775</v>
      </c>
    </row>
    <row r="51" spans="1:6" ht="24" customHeight="1">
      <c r="A51" s="11" t="s">
        <v>40</v>
      </c>
      <c r="D51" s="26"/>
      <c r="E51" s="26"/>
      <c r="F51" s="26"/>
    </row>
    <row r="52" spans="1:6" ht="24" customHeight="1">
      <c r="A52" s="22" t="s">
        <v>126</v>
      </c>
      <c r="D52" s="26">
        <v>586589709</v>
      </c>
      <c r="E52" s="26"/>
      <c r="F52" s="26">
        <v>717003633</v>
      </c>
    </row>
    <row r="53" spans="1:6" ht="24" customHeight="1">
      <c r="A53" s="22" t="s">
        <v>41</v>
      </c>
      <c r="B53" s="108"/>
      <c r="D53" s="26">
        <v>34326586</v>
      </c>
      <c r="E53" s="26"/>
      <c r="F53" s="26">
        <v>36698936</v>
      </c>
    </row>
    <row r="54" spans="1:6" ht="24" customHeight="1">
      <c r="A54" s="22" t="s">
        <v>42</v>
      </c>
      <c r="B54" s="108"/>
      <c r="D54" s="26">
        <v>63330027</v>
      </c>
      <c r="E54" s="26"/>
      <c r="F54" s="26">
        <v>55033388</v>
      </c>
    </row>
    <row r="55" spans="1:6" ht="24" customHeight="1">
      <c r="A55" s="11" t="s">
        <v>43</v>
      </c>
      <c r="D55" s="28">
        <f>SUM(D52:D54)</f>
        <v>684246322</v>
      </c>
      <c r="E55" s="26"/>
      <c r="F55" s="28">
        <f>SUM(F52:F54)</f>
        <v>808735957</v>
      </c>
    </row>
    <row r="56" spans="1:6" ht="24" customHeight="1">
      <c r="A56" s="24" t="s">
        <v>102</v>
      </c>
      <c r="D56" s="26">
        <f>SUM(D50-D55)</f>
        <v>82230323</v>
      </c>
      <c r="E56" s="26"/>
      <c r="F56" s="26">
        <f>SUM(F50-F55)</f>
        <v>71974818</v>
      </c>
    </row>
    <row r="57" spans="1:6" ht="24" customHeight="1">
      <c r="A57" s="22" t="s">
        <v>44</v>
      </c>
      <c r="D57" s="29">
        <v>-103239</v>
      </c>
      <c r="E57" s="26"/>
      <c r="F57" s="29">
        <v>-126146</v>
      </c>
    </row>
    <row r="58" spans="1:6" ht="24" customHeight="1">
      <c r="A58" s="24" t="s">
        <v>101</v>
      </c>
      <c r="D58" s="26">
        <f>SUM(D56:D57)</f>
        <v>82127084</v>
      </c>
      <c r="E58" s="26"/>
      <c r="F58" s="26">
        <f>SUM(F56:F57)</f>
        <v>71848672</v>
      </c>
    </row>
    <row r="59" spans="1:6" ht="24" customHeight="1">
      <c r="A59" s="22" t="s">
        <v>103</v>
      </c>
      <c r="B59" s="108">
        <v>8</v>
      </c>
      <c r="D59" s="29">
        <v>-16447162</v>
      </c>
      <c r="E59" s="27"/>
      <c r="F59" s="29">
        <v>-14619457</v>
      </c>
    </row>
    <row r="60" spans="1:6" ht="24" customHeight="1">
      <c r="A60" s="11" t="s">
        <v>45</v>
      </c>
      <c r="D60" s="109">
        <f>SUM(D58:D59)</f>
        <v>65679922</v>
      </c>
      <c r="E60" s="27"/>
      <c r="F60" s="109">
        <f>SUM(F58:F59)</f>
        <v>57229215</v>
      </c>
    </row>
    <row r="61" spans="1:6" ht="24" customHeight="1">
      <c r="A61" s="11" t="s">
        <v>79</v>
      </c>
      <c r="D61" s="29">
        <v>0</v>
      </c>
      <c r="E61" s="27"/>
      <c r="F61" s="29">
        <v>0</v>
      </c>
    </row>
    <row r="62" spans="1:6" ht="24" customHeight="1" thickBot="1">
      <c r="A62" s="11" t="s">
        <v>46</v>
      </c>
      <c r="D62" s="38">
        <f>SUM(D60)</f>
        <v>65679922</v>
      </c>
      <c r="E62" s="27"/>
      <c r="F62" s="38">
        <f>SUM(F60)</f>
        <v>57229215</v>
      </c>
    </row>
    <row r="63" spans="4:6" ht="24" customHeight="1" thickTop="1">
      <c r="D63" s="27"/>
      <c r="E63" s="27"/>
      <c r="F63" s="27"/>
    </row>
    <row r="64" spans="1:2" ht="24" customHeight="1">
      <c r="A64" s="11" t="s">
        <v>88</v>
      </c>
      <c r="B64" s="108">
        <v>9</v>
      </c>
    </row>
    <row r="65" spans="1:9" ht="24" customHeight="1" thickBot="1">
      <c r="A65" s="19" t="s">
        <v>47</v>
      </c>
      <c r="D65" s="110">
        <f>D62/121500000</f>
        <v>0.5405754897119341</v>
      </c>
      <c r="E65" s="111"/>
      <c r="F65" s="110">
        <f>F62/121500000</f>
        <v>0.47102234567901236</v>
      </c>
      <c r="I65" s="52"/>
    </row>
    <row r="66" spans="4:6" ht="24" customHeight="1" thickTop="1">
      <c r="D66" s="112"/>
      <c r="E66" s="112"/>
      <c r="F66" s="112"/>
    </row>
    <row r="67" spans="1:6" ht="24" customHeight="1">
      <c r="A67" s="19" t="s">
        <v>12</v>
      </c>
      <c r="B67" s="113"/>
      <c r="D67" s="30"/>
      <c r="E67" s="31"/>
      <c r="F67" s="30"/>
    </row>
    <row r="68" spans="2:13" ht="24" customHeight="1">
      <c r="B68" s="113"/>
      <c r="D68" s="30"/>
      <c r="E68" s="31"/>
      <c r="F68" s="30"/>
      <c r="H68" s="15"/>
      <c r="I68" s="15"/>
      <c r="J68" s="15"/>
      <c r="K68" s="15"/>
      <c r="L68" s="15"/>
      <c r="M68" s="15"/>
    </row>
    <row r="69" spans="2:6" s="15" customFormat="1" ht="24" customHeight="1">
      <c r="B69" s="13"/>
      <c r="C69" s="14"/>
      <c r="D69" s="14"/>
      <c r="E69" s="14"/>
      <c r="F69" s="17" t="s">
        <v>33</v>
      </c>
    </row>
    <row r="70" spans="1:6" s="15" customFormat="1" ht="24" customHeight="1">
      <c r="A70" s="12" t="s">
        <v>0</v>
      </c>
      <c r="B70" s="13"/>
      <c r="C70" s="14"/>
      <c r="D70" s="14"/>
      <c r="E70" s="14"/>
      <c r="F70" s="14"/>
    </row>
    <row r="71" spans="1:6" s="15" customFormat="1" ht="24" customHeight="1">
      <c r="A71" s="24" t="s">
        <v>48</v>
      </c>
      <c r="B71" s="13"/>
      <c r="C71" s="14"/>
      <c r="D71" s="14"/>
      <c r="E71" s="14"/>
      <c r="F71" s="14"/>
    </row>
    <row r="72" spans="1:6" s="15" customFormat="1" ht="24" customHeight="1">
      <c r="A72" s="12" t="s">
        <v>131</v>
      </c>
      <c r="B72" s="13"/>
      <c r="C72" s="14"/>
      <c r="D72" s="14"/>
      <c r="E72" s="14"/>
      <c r="F72" s="14"/>
    </row>
    <row r="73" spans="2:13" s="15" customFormat="1" ht="24" customHeight="1">
      <c r="B73" s="13"/>
      <c r="C73" s="14"/>
      <c r="D73" s="16"/>
      <c r="E73" s="14"/>
      <c r="F73" s="17" t="s">
        <v>2</v>
      </c>
      <c r="H73" s="18"/>
      <c r="I73" s="18"/>
      <c r="J73" s="18"/>
      <c r="K73" s="18"/>
      <c r="L73" s="18"/>
      <c r="M73" s="18"/>
    </row>
    <row r="74" spans="2:6" ht="24" customHeight="1">
      <c r="B74" s="20"/>
      <c r="C74" s="21"/>
      <c r="D74" s="36">
        <v>2559</v>
      </c>
      <c r="E74" s="37"/>
      <c r="F74" s="36">
        <v>2558</v>
      </c>
    </row>
    <row r="75" spans="1:6" ht="24" customHeight="1">
      <c r="A75" s="11" t="s">
        <v>80</v>
      </c>
      <c r="B75" s="39"/>
      <c r="D75" s="45"/>
      <c r="E75" s="25"/>
      <c r="F75" s="25"/>
    </row>
    <row r="76" spans="1:6" ht="24" customHeight="1">
      <c r="A76" s="19" t="s">
        <v>49</v>
      </c>
      <c r="B76" s="39"/>
      <c r="D76" s="27">
        <f>SUM(D58)</f>
        <v>82127084</v>
      </c>
      <c r="E76" s="27"/>
      <c r="F76" s="27">
        <f>SUM(F58)</f>
        <v>71848672</v>
      </c>
    </row>
    <row r="77" spans="1:6" ht="24" customHeight="1">
      <c r="A77" s="19" t="s">
        <v>50</v>
      </c>
      <c r="B77" s="39"/>
      <c r="D77" s="26"/>
      <c r="E77" s="26"/>
      <c r="F77" s="26"/>
    </row>
    <row r="78" spans="1:6" ht="24" customHeight="1">
      <c r="A78" s="19" t="s">
        <v>51</v>
      </c>
      <c r="B78" s="39"/>
      <c r="D78" s="26"/>
      <c r="E78" s="26"/>
      <c r="F78" s="26"/>
    </row>
    <row r="79" spans="1:6" ht="24" customHeight="1">
      <c r="A79" s="22" t="s">
        <v>52</v>
      </c>
      <c r="B79" s="39"/>
      <c r="D79" s="26">
        <v>14691230</v>
      </c>
      <c r="E79" s="26"/>
      <c r="F79" s="26">
        <v>14116102</v>
      </c>
    </row>
    <row r="80" spans="1:6" ht="24" customHeight="1">
      <c r="A80" s="22" t="s">
        <v>129</v>
      </c>
      <c r="B80" s="39"/>
      <c r="D80" s="26">
        <v>3467334</v>
      </c>
      <c r="E80" s="26"/>
      <c r="F80" s="26">
        <v>2442492</v>
      </c>
    </row>
    <row r="81" spans="1:6" ht="24" customHeight="1">
      <c r="A81" s="22" t="s">
        <v>140</v>
      </c>
      <c r="B81" s="39"/>
      <c r="D81" s="26">
        <v>-2424352</v>
      </c>
      <c r="E81" s="26"/>
      <c r="F81" s="26">
        <v>-4232405</v>
      </c>
    </row>
    <row r="82" spans="1:6" ht="24" customHeight="1">
      <c r="A82" s="22" t="s">
        <v>121</v>
      </c>
      <c r="B82" s="39"/>
      <c r="D82" s="26">
        <v>-81105</v>
      </c>
      <c r="E82" s="26"/>
      <c r="F82" s="26">
        <v>-294173</v>
      </c>
    </row>
    <row r="83" spans="1:6" ht="24" customHeight="1">
      <c r="A83" s="22" t="s">
        <v>122</v>
      </c>
      <c r="B83" s="39"/>
      <c r="D83" s="26">
        <v>102118</v>
      </c>
      <c r="E83" s="26"/>
      <c r="F83" s="26">
        <v>178706</v>
      </c>
    </row>
    <row r="84" spans="1:6" ht="24" customHeight="1">
      <c r="A84" s="19" t="s">
        <v>53</v>
      </c>
      <c r="B84" s="39"/>
      <c r="D84" s="26">
        <v>1376357</v>
      </c>
      <c r="E84" s="26"/>
      <c r="F84" s="26">
        <v>2543392</v>
      </c>
    </row>
    <row r="85" spans="1:6" ht="24" customHeight="1">
      <c r="A85" s="19" t="s">
        <v>130</v>
      </c>
      <c r="B85" s="39"/>
      <c r="D85" s="26">
        <v>325374</v>
      </c>
      <c r="E85" s="26"/>
      <c r="F85" s="26">
        <v>-1793131</v>
      </c>
    </row>
    <row r="86" spans="1:6" ht="24" customHeight="1">
      <c r="A86" s="19" t="s">
        <v>54</v>
      </c>
      <c r="B86" s="39"/>
      <c r="D86" s="26">
        <v>-980684</v>
      </c>
      <c r="E86" s="26"/>
      <c r="F86" s="26">
        <v>-440264</v>
      </c>
    </row>
    <row r="87" spans="1:6" ht="24" customHeight="1">
      <c r="A87" s="19" t="s">
        <v>55</v>
      </c>
      <c r="B87" s="39"/>
      <c r="D87" s="29">
        <v>103239</v>
      </c>
      <c r="E87" s="26"/>
      <c r="F87" s="29">
        <v>126146</v>
      </c>
    </row>
    <row r="88" spans="1:6" ht="24" customHeight="1">
      <c r="A88" s="19" t="s">
        <v>56</v>
      </c>
      <c r="B88" s="39"/>
      <c r="D88" s="27"/>
      <c r="E88" s="26"/>
      <c r="F88" s="27"/>
    </row>
    <row r="89" spans="1:6" ht="24" customHeight="1">
      <c r="A89" s="19" t="s">
        <v>57</v>
      </c>
      <c r="B89" s="39"/>
      <c r="D89" s="26">
        <f>SUM(D76:D87)</f>
        <v>98706595</v>
      </c>
      <c r="E89" s="26"/>
      <c r="F89" s="26">
        <f>SUM(F76:F87)</f>
        <v>84495537</v>
      </c>
    </row>
    <row r="90" spans="1:6" ht="24" customHeight="1">
      <c r="A90" s="19" t="s">
        <v>58</v>
      </c>
      <c r="B90" s="39"/>
      <c r="D90" s="26"/>
      <c r="E90" s="26"/>
      <c r="F90" s="26"/>
    </row>
    <row r="91" spans="1:6" ht="24" customHeight="1">
      <c r="A91" s="19" t="s">
        <v>94</v>
      </c>
      <c r="B91" s="39"/>
      <c r="D91" s="26">
        <v>-6194585</v>
      </c>
      <c r="E91" s="26"/>
      <c r="F91" s="26">
        <v>41141786</v>
      </c>
    </row>
    <row r="92" spans="1:6" ht="24" customHeight="1">
      <c r="A92" s="19" t="s">
        <v>59</v>
      </c>
      <c r="B92" s="39"/>
      <c r="D92" s="26">
        <v>-13123279</v>
      </c>
      <c r="E92" s="26"/>
      <c r="F92" s="26">
        <v>13794468</v>
      </c>
    </row>
    <row r="93" spans="1:6" ht="24" customHeight="1">
      <c r="A93" s="22" t="s">
        <v>60</v>
      </c>
      <c r="B93" s="39"/>
      <c r="D93" s="26">
        <v>-6045631</v>
      </c>
      <c r="E93" s="26"/>
      <c r="F93" s="26">
        <v>3901244</v>
      </c>
    </row>
    <row r="94" spans="1:6" ht="24" customHeight="1">
      <c r="A94" s="22" t="s">
        <v>127</v>
      </c>
      <c r="B94" s="39"/>
      <c r="D94" s="26">
        <v>0</v>
      </c>
      <c r="E94" s="26"/>
      <c r="F94" s="26">
        <v>2700</v>
      </c>
    </row>
    <row r="95" spans="1:6" ht="24" customHeight="1">
      <c r="A95" s="19" t="s">
        <v>61</v>
      </c>
      <c r="B95" s="39"/>
      <c r="D95" s="26"/>
      <c r="E95" s="26"/>
      <c r="F95" s="26"/>
    </row>
    <row r="96" spans="1:6" ht="24" customHeight="1">
      <c r="A96" s="22" t="s">
        <v>95</v>
      </c>
      <c r="B96" s="39"/>
      <c r="D96" s="26">
        <v>33762501</v>
      </c>
      <c r="E96" s="26"/>
      <c r="F96" s="26">
        <v>-41118382</v>
      </c>
    </row>
    <row r="97" spans="1:6" ht="24" customHeight="1">
      <c r="A97" s="22" t="s">
        <v>62</v>
      </c>
      <c r="B97" s="39"/>
      <c r="D97" s="26">
        <v>209533</v>
      </c>
      <c r="E97" s="26"/>
      <c r="F97" s="26">
        <v>-4601434</v>
      </c>
    </row>
    <row r="98" spans="1:6" ht="24" customHeight="1">
      <c r="A98" s="22" t="s">
        <v>53</v>
      </c>
      <c r="B98" s="39"/>
      <c r="D98" s="29">
        <v>-129852</v>
      </c>
      <c r="E98" s="26"/>
      <c r="F98" s="29">
        <v>-292416</v>
      </c>
    </row>
    <row r="99" spans="1:6" ht="24" customHeight="1">
      <c r="A99" s="22" t="s">
        <v>118</v>
      </c>
      <c r="B99" s="39"/>
      <c r="D99" s="26">
        <f>SUM(D89:D98)</f>
        <v>107185282</v>
      </c>
      <c r="E99" s="26"/>
      <c r="F99" s="26">
        <f>SUM(F89:F98)</f>
        <v>97323503</v>
      </c>
    </row>
    <row r="100" spans="1:6" ht="24" customHeight="1">
      <c r="A100" s="22" t="s">
        <v>63</v>
      </c>
      <c r="B100" s="39"/>
      <c r="D100" s="27">
        <v>-103239</v>
      </c>
      <c r="E100" s="27"/>
      <c r="F100" s="27">
        <v>-126146</v>
      </c>
    </row>
    <row r="101" spans="1:6" ht="24" customHeight="1">
      <c r="A101" s="22" t="s">
        <v>97</v>
      </c>
      <c r="B101" s="39"/>
      <c r="D101" s="29">
        <v>-20919971</v>
      </c>
      <c r="E101" s="26"/>
      <c r="F101" s="29">
        <v>-9148035</v>
      </c>
    </row>
    <row r="102" spans="1:6" ht="24" customHeight="1">
      <c r="A102" s="24" t="s">
        <v>143</v>
      </c>
      <c r="B102" s="39"/>
      <c r="D102" s="29">
        <f>SUM(D99:D101)</f>
        <v>86162072</v>
      </c>
      <c r="E102" s="26"/>
      <c r="F102" s="29">
        <f>SUM(F99:F101)</f>
        <v>88049322</v>
      </c>
    </row>
    <row r="103" spans="2:6" ht="24" customHeight="1">
      <c r="B103" s="39"/>
      <c r="D103" s="30"/>
      <c r="E103" s="31"/>
      <c r="F103" s="30"/>
    </row>
    <row r="104" spans="1:13" ht="24" customHeight="1">
      <c r="A104" s="23" t="s">
        <v>12</v>
      </c>
      <c r="B104" s="39"/>
      <c r="H104" s="35"/>
      <c r="I104" s="35"/>
      <c r="J104" s="35"/>
      <c r="K104" s="33"/>
      <c r="L104" s="35"/>
      <c r="M104" s="33"/>
    </row>
    <row r="105" spans="4:14" s="33" customFormat="1" ht="24" customHeight="1">
      <c r="D105" s="46"/>
      <c r="E105" s="34"/>
      <c r="F105" s="17" t="s">
        <v>33</v>
      </c>
      <c r="G105" s="35"/>
      <c r="H105" s="15"/>
      <c r="I105" s="15"/>
      <c r="J105" s="15"/>
      <c r="K105" s="15"/>
      <c r="L105" s="15"/>
      <c r="M105" s="15"/>
      <c r="N105" s="35"/>
    </row>
    <row r="106" spans="1:6" s="15" customFormat="1" ht="24" customHeight="1">
      <c r="A106" s="12" t="s">
        <v>0</v>
      </c>
      <c r="B106" s="13"/>
      <c r="C106" s="14"/>
      <c r="D106" s="14"/>
      <c r="E106" s="14"/>
      <c r="F106" s="14"/>
    </row>
    <row r="107" spans="1:6" s="15" customFormat="1" ht="24" customHeight="1">
      <c r="A107" s="24" t="s">
        <v>64</v>
      </c>
      <c r="B107" s="13"/>
      <c r="C107" s="14"/>
      <c r="D107" s="14"/>
      <c r="E107" s="14"/>
      <c r="F107" s="14"/>
    </row>
    <row r="108" spans="1:6" s="15" customFormat="1" ht="24" customHeight="1">
      <c r="A108" s="12" t="s">
        <v>131</v>
      </c>
      <c r="B108" s="13"/>
      <c r="C108" s="14"/>
      <c r="D108" s="14"/>
      <c r="E108" s="14"/>
      <c r="F108" s="14"/>
    </row>
    <row r="109" spans="2:13" s="15" customFormat="1" ht="24" customHeight="1">
      <c r="B109" s="13"/>
      <c r="C109" s="14"/>
      <c r="D109" s="16"/>
      <c r="E109" s="14"/>
      <c r="F109" s="17" t="s">
        <v>2</v>
      </c>
      <c r="H109" s="18"/>
      <c r="I109" s="18"/>
      <c r="J109" s="18"/>
      <c r="K109" s="18"/>
      <c r="L109" s="18"/>
      <c r="M109" s="18"/>
    </row>
    <row r="110" spans="2:6" ht="24" customHeight="1">
      <c r="B110" s="20"/>
      <c r="C110" s="21"/>
      <c r="D110" s="36">
        <v>2559</v>
      </c>
      <c r="E110" s="37"/>
      <c r="F110" s="36">
        <v>2558</v>
      </c>
    </row>
    <row r="111" spans="1:6" ht="24" customHeight="1">
      <c r="A111" s="11" t="s">
        <v>81</v>
      </c>
      <c r="B111" s="39"/>
      <c r="D111" s="30"/>
      <c r="E111" s="31"/>
      <c r="F111" s="30"/>
    </row>
    <row r="112" spans="1:6" ht="24" customHeight="1">
      <c r="A112" s="32" t="s">
        <v>89</v>
      </c>
      <c r="B112" s="39"/>
      <c r="D112" s="27">
        <v>-9910703</v>
      </c>
      <c r="E112" s="27"/>
      <c r="F112" s="27">
        <v>-8026570</v>
      </c>
    </row>
    <row r="113" spans="1:6" ht="24" customHeight="1">
      <c r="A113" s="32" t="s">
        <v>128</v>
      </c>
      <c r="B113" s="39"/>
      <c r="D113" s="27">
        <v>-21900</v>
      </c>
      <c r="E113" s="27"/>
      <c r="F113" s="27">
        <v>-432500</v>
      </c>
    </row>
    <row r="114" spans="1:6" ht="24" customHeight="1">
      <c r="A114" s="32" t="s">
        <v>104</v>
      </c>
      <c r="B114" s="39"/>
      <c r="D114" s="27">
        <v>90213</v>
      </c>
      <c r="E114" s="27"/>
      <c r="F114" s="27">
        <v>316977</v>
      </c>
    </row>
    <row r="115" spans="1:6" ht="24" customHeight="1">
      <c r="A115" s="32" t="s">
        <v>65</v>
      </c>
      <c r="B115" s="39"/>
      <c r="D115" s="27">
        <v>895781</v>
      </c>
      <c r="E115" s="27"/>
      <c r="F115" s="27">
        <v>370313</v>
      </c>
    </row>
    <row r="116" spans="1:6" ht="24" customHeight="1">
      <c r="A116" s="11" t="s">
        <v>96</v>
      </c>
      <c r="B116" s="39"/>
      <c r="D116" s="28">
        <f>SUM(D112:D115)</f>
        <v>-8946609</v>
      </c>
      <c r="E116" s="26"/>
      <c r="F116" s="28">
        <f>SUM(F112:F115)</f>
        <v>-7771780</v>
      </c>
    </row>
    <row r="117" spans="1:6" ht="24" customHeight="1">
      <c r="A117" s="11" t="s">
        <v>82</v>
      </c>
      <c r="B117" s="39"/>
      <c r="D117" s="26"/>
      <c r="E117" s="26"/>
      <c r="F117" s="26"/>
    </row>
    <row r="118" spans="1:6" ht="24" customHeight="1">
      <c r="A118" s="19" t="s">
        <v>123</v>
      </c>
      <c r="B118" s="39"/>
      <c r="D118" s="26">
        <v>-1571816</v>
      </c>
      <c r="E118" s="26"/>
      <c r="F118" s="26">
        <v>-591856</v>
      </c>
    </row>
    <row r="119" spans="1:6" ht="24" customHeight="1">
      <c r="A119" s="19" t="s">
        <v>119</v>
      </c>
      <c r="B119" s="39"/>
      <c r="D119" s="26">
        <v>-48600000</v>
      </c>
      <c r="E119" s="26"/>
      <c r="F119" s="26">
        <v>-24300000</v>
      </c>
    </row>
    <row r="120" spans="1:6" ht="24" customHeight="1">
      <c r="A120" s="11" t="s">
        <v>66</v>
      </c>
      <c r="B120" s="39"/>
      <c r="D120" s="28">
        <f>SUM(D118:D119)</f>
        <v>-50171816</v>
      </c>
      <c r="E120" s="26"/>
      <c r="F120" s="28">
        <f>SUM(F118:F119)</f>
        <v>-24891856</v>
      </c>
    </row>
    <row r="121" spans="1:6" ht="24" customHeight="1">
      <c r="A121" s="11" t="s">
        <v>141</v>
      </c>
      <c r="B121" s="39"/>
      <c r="D121" s="27">
        <f>SUM(D120,D116,D102)</f>
        <v>27043647</v>
      </c>
      <c r="E121" s="26"/>
      <c r="F121" s="27">
        <f>SUM(F120,F116,F102)</f>
        <v>55385686</v>
      </c>
    </row>
    <row r="122" spans="1:6" ht="24" customHeight="1">
      <c r="A122" s="22" t="s">
        <v>142</v>
      </c>
      <c r="B122" s="39"/>
      <c r="D122" s="43"/>
      <c r="E122" s="43"/>
      <c r="F122" s="43"/>
    </row>
    <row r="123" spans="1:6" ht="24" customHeight="1">
      <c r="A123" s="22" t="s">
        <v>83</v>
      </c>
      <c r="B123" s="39"/>
      <c r="D123" s="27">
        <v>6008</v>
      </c>
      <c r="E123" s="27"/>
      <c r="F123" s="27">
        <v>78464</v>
      </c>
    </row>
    <row r="124" spans="1:6" ht="24" customHeight="1">
      <c r="A124" s="24" t="s">
        <v>67</v>
      </c>
      <c r="B124" s="39"/>
      <c r="D124" s="29">
        <v>186021032</v>
      </c>
      <c r="E124" s="26"/>
      <c r="F124" s="29">
        <v>97105286</v>
      </c>
    </row>
    <row r="125" spans="1:6" ht="24" customHeight="1" thickBot="1">
      <c r="A125" s="12" t="s">
        <v>68</v>
      </c>
      <c r="B125" s="39"/>
      <c r="D125" s="38">
        <f>SUM(D121:D124)</f>
        <v>213070687</v>
      </c>
      <c r="E125" s="26"/>
      <c r="F125" s="38">
        <f>SUM(F121:F124)</f>
        <v>152569436</v>
      </c>
    </row>
    <row r="126" spans="1:6" ht="24" customHeight="1" thickTop="1">
      <c r="A126" s="12"/>
      <c r="B126" s="39"/>
      <c r="D126" s="47">
        <f>SUM(D125-'BS'!D11)</f>
        <v>0</v>
      </c>
      <c r="E126" s="26"/>
      <c r="F126" s="47"/>
    </row>
    <row r="127" spans="1:6" ht="24" customHeight="1">
      <c r="A127" s="12" t="s">
        <v>98</v>
      </c>
      <c r="B127" s="39"/>
      <c r="D127" s="27"/>
      <c r="E127" s="27"/>
      <c r="F127" s="27"/>
    </row>
    <row r="128" spans="1:6" ht="24" customHeight="1">
      <c r="A128" s="22" t="s">
        <v>99</v>
      </c>
      <c r="B128" s="39"/>
      <c r="D128" s="27"/>
      <c r="E128" s="27"/>
      <c r="F128" s="27"/>
    </row>
    <row r="129" spans="1:6" ht="24" customHeight="1">
      <c r="A129" s="22" t="s">
        <v>111</v>
      </c>
      <c r="B129" s="39"/>
      <c r="D129" s="43">
        <v>2745354</v>
      </c>
      <c r="E129" s="27"/>
      <c r="F129" s="43">
        <v>2696848</v>
      </c>
    </row>
    <row r="130" spans="1:6" ht="24" customHeight="1">
      <c r="A130" s="22" t="s">
        <v>145</v>
      </c>
      <c r="B130" s="39"/>
      <c r="D130" s="43">
        <v>3449000</v>
      </c>
      <c r="E130" s="27"/>
      <c r="F130" s="43">
        <v>0</v>
      </c>
    </row>
    <row r="131" spans="1:6" ht="24" customHeight="1">
      <c r="A131" s="23" t="s">
        <v>146</v>
      </c>
      <c r="B131" s="39"/>
      <c r="D131" s="26">
        <v>405670</v>
      </c>
      <c r="E131" s="26"/>
      <c r="F131" s="27">
        <v>0</v>
      </c>
    </row>
    <row r="132" spans="1:2" ht="24" customHeight="1">
      <c r="A132" s="23" t="s">
        <v>12</v>
      </c>
      <c r="B132" s="39"/>
    </row>
  </sheetData>
  <sheetProtection/>
  <printOptions horizontalCentered="1"/>
  <pageMargins left="0.9055118110236221" right="0.31496062992125984" top="0.7874015748031497" bottom="0.2362204724409449" header="0.31496062992125984" footer="0.31496062992125984"/>
  <pageSetup fitToHeight="6" horizontalDpi="600" verticalDpi="600" orientation="portrait" paperSize="9" scale="90" r:id="rId1"/>
  <rowBreaks count="3" manualBreakCount="3">
    <brk id="34" max="255" man="1"/>
    <brk id="68" max="255" man="1"/>
    <brk id="1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zoomScalePageLayoutView="0" workbookViewId="0" topLeftCell="A1">
      <selection activeCell="M10" sqref="M10:M13"/>
    </sheetView>
  </sheetViews>
  <sheetFormatPr defaultColWidth="9.140625" defaultRowHeight="24" customHeight="1"/>
  <cols>
    <col min="1" max="1" width="9.140625" style="8" customWidth="1"/>
    <col min="2" max="2" width="30.00390625" style="1" customWidth="1"/>
    <col min="3" max="3" width="17.421875" style="1" customWidth="1"/>
    <col min="4" max="4" width="1.7109375" style="1" customWidth="1"/>
    <col min="5" max="5" width="17.421875" style="1" customWidth="1"/>
    <col min="6" max="6" width="1.7109375" style="1" customWidth="1"/>
    <col min="7" max="7" width="17.421875" style="1" customWidth="1"/>
    <col min="8" max="8" width="1.7109375" style="48" customWidth="1"/>
    <col min="9" max="9" width="17.421875" style="1" customWidth="1"/>
    <col min="10" max="10" width="1.7109375" style="1" customWidth="1"/>
    <col min="11" max="11" width="17.421875" style="1" customWidth="1"/>
    <col min="12" max="12" width="1.7109375" style="1" customWidth="1"/>
    <col min="13" max="13" width="12.28125" style="1" bestFit="1" customWidth="1"/>
    <col min="14" max="16384" width="9.140625" style="1" customWidth="1"/>
  </cols>
  <sheetData>
    <row r="1" ht="22.5" customHeight="1">
      <c r="K1" s="2" t="s">
        <v>69</v>
      </c>
    </row>
    <row r="2" spans="1:11" ht="22.5" customHeight="1">
      <c r="A2" s="114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22.5" customHeight="1">
      <c r="A3" s="115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22.5" customHeight="1">
      <c r="A4" s="115" t="s">
        <v>131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22.5" customHeight="1">
      <c r="A5" s="116" t="s">
        <v>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9" s="3" customFormat="1" ht="22.5" customHeight="1">
      <c r="A6" s="42"/>
      <c r="C6" s="3" t="s">
        <v>71</v>
      </c>
      <c r="G6" s="117" t="s">
        <v>27</v>
      </c>
      <c r="H6" s="117"/>
      <c r="I6" s="117"/>
    </row>
    <row r="7" spans="1:8" s="3" customFormat="1" ht="22.5" customHeight="1">
      <c r="A7" s="42"/>
      <c r="C7" s="3" t="s">
        <v>85</v>
      </c>
      <c r="E7" s="3" t="s">
        <v>72</v>
      </c>
      <c r="G7" s="4" t="s">
        <v>73</v>
      </c>
      <c r="H7" s="4"/>
    </row>
    <row r="8" spans="1:11" s="3" customFormat="1" ht="22.5" customHeight="1">
      <c r="A8" s="42"/>
      <c r="C8" s="5" t="s">
        <v>86</v>
      </c>
      <c r="E8" s="5" t="s">
        <v>87</v>
      </c>
      <c r="G8" s="5" t="s">
        <v>74</v>
      </c>
      <c r="H8" s="4"/>
      <c r="I8" s="5" t="s">
        <v>75</v>
      </c>
      <c r="K8" s="5" t="s">
        <v>76</v>
      </c>
    </row>
    <row r="9" spans="1:11" s="3" customFormat="1" ht="22.5" customHeight="1">
      <c r="A9" s="42"/>
      <c r="C9" s="4"/>
      <c r="E9" s="4"/>
      <c r="G9" s="4"/>
      <c r="H9" s="4"/>
      <c r="I9" s="4"/>
      <c r="K9" s="4"/>
    </row>
    <row r="10" spans="1:13" ht="22.5" customHeight="1">
      <c r="A10" s="40" t="s">
        <v>116</v>
      </c>
      <c r="C10" s="6">
        <v>121500000</v>
      </c>
      <c r="D10" s="6"/>
      <c r="E10" s="6">
        <v>233350000</v>
      </c>
      <c r="F10" s="6"/>
      <c r="G10" s="6">
        <v>12150000</v>
      </c>
      <c r="H10" s="7"/>
      <c r="I10" s="6">
        <v>243520122</v>
      </c>
      <c r="J10" s="6"/>
      <c r="K10" s="6">
        <f>SUM(C10:I10)</f>
        <v>610520122</v>
      </c>
      <c r="M10" s="53"/>
    </row>
    <row r="11" spans="1:13" ht="22.5" customHeight="1">
      <c r="A11" s="41" t="s">
        <v>77</v>
      </c>
      <c r="C11" s="44">
        <v>0</v>
      </c>
      <c r="D11" s="7"/>
      <c r="E11" s="44">
        <v>0</v>
      </c>
      <c r="F11" s="7"/>
      <c r="G11" s="44">
        <v>0</v>
      </c>
      <c r="H11" s="7"/>
      <c r="I11" s="7">
        <v>57229215</v>
      </c>
      <c r="J11" s="6"/>
      <c r="K11" s="7">
        <f>SUM(C11:J11)</f>
        <v>57229215</v>
      </c>
      <c r="M11" s="53"/>
    </row>
    <row r="12" spans="1:13" ht="22.5" customHeight="1">
      <c r="A12" s="41" t="s">
        <v>139</v>
      </c>
      <c r="C12" s="44">
        <v>0</v>
      </c>
      <c r="D12" s="6"/>
      <c r="E12" s="44">
        <v>0</v>
      </c>
      <c r="F12" s="6"/>
      <c r="G12" s="44">
        <v>0</v>
      </c>
      <c r="H12" s="7"/>
      <c r="I12" s="7">
        <v>-24300000</v>
      </c>
      <c r="J12" s="6"/>
      <c r="K12" s="7">
        <f>SUM(C12:J12)</f>
        <v>-24300000</v>
      </c>
      <c r="M12" s="53"/>
    </row>
    <row r="13" spans="1:13" ht="22.5" customHeight="1" thickBot="1">
      <c r="A13" s="40" t="s">
        <v>120</v>
      </c>
      <c r="C13" s="9">
        <f>SUM(C10:C12)</f>
        <v>121500000</v>
      </c>
      <c r="D13" s="7"/>
      <c r="E13" s="9">
        <f>SUM(E10:E12)</f>
        <v>233350000</v>
      </c>
      <c r="F13" s="7"/>
      <c r="G13" s="9">
        <f>SUM(G10:G12)</f>
        <v>12150000</v>
      </c>
      <c r="H13" s="7"/>
      <c r="I13" s="9">
        <f>SUM(I10:I12)</f>
        <v>276449337</v>
      </c>
      <c r="J13" s="7"/>
      <c r="K13" s="9">
        <f>SUM(K10:K12)</f>
        <v>643449337</v>
      </c>
      <c r="M13" s="53"/>
    </row>
    <row r="14" spans="1:11" ht="22.5" customHeight="1" thickTop="1">
      <c r="A14" s="41"/>
      <c r="C14" s="10"/>
      <c r="D14" s="10"/>
      <c r="E14" s="10"/>
      <c r="F14" s="10"/>
      <c r="G14" s="10"/>
      <c r="H14" s="49"/>
      <c r="I14" s="10"/>
      <c r="J14" s="10"/>
      <c r="K14" s="10"/>
    </row>
    <row r="15" spans="1:11" ht="22.5" customHeight="1">
      <c r="A15" s="40" t="s">
        <v>132</v>
      </c>
      <c r="C15" s="50">
        <v>121500000</v>
      </c>
      <c r="D15" s="50"/>
      <c r="E15" s="50">
        <v>233350000</v>
      </c>
      <c r="F15" s="50"/>
      <c r="G15" s="50">
        <v>12150000</v>
      </c>
      <c r="H15" s="51"/>
      <c r="I15" s="50">
        <v>280476234</v>
      </c>
      <c r="J15" s="50"/>
      <c r="K15" s="50">
        <f>SUM(C15:I15)</f>
        <v>647476234</v>
      </c>
    </row>
    <row r="16" spans="1:11" ht="22.5" customHeight="1">
      <c r="A16" s="41" t="s">
        <v>77</v>
      </c>
      <c r="C16" s="44">
        <v>0</v>
      </c>
      <c r="D16" s="7"/>
      <c r="E16" s="44">
        <v>0</v>
      </c>
      <c r="F16" s="7"/>
      <c r="G16" s="44">
        <v>0</v>
      </c>
      <c r="H16" s="7"/>
      <c r="I16" s="51">
        <f>SUM('PL&amp;CF'!D60)</f>
        <v>65679922</v>
      </c>
      <c r="J16" s="6"/>
      <c r="K16" s="51">
        <f>SUM(C16:J16)</f>
        <v>65679922</v>
      </c>
    </row>
    <row r="17" spans="1:11" ht="22.5" customHeight="1">
      <c r="A17" s="41" t="s">
        <v>139</v>
      </c>
      <c r="C17" s="44">
        <v>0</v>
      </c>
      <c r="D17" s="6"/>
      <c r="E17" s="44">
        <v>0</v>
      </c>
      <c r="F17" s="6"/>
      <c r="G17" s="44">
        <v>0</v>
      </c>
      <c r="H17" s="7"/>
      <c r="I17" s="51">
        <v>-48600000</v>
      </c>
      <c r="J17" s="50"/>
      <c r="K17" s="51">
        <f>SUM(C17:J17)</f>
        <v>-48600000</v>
      </c>
    </row>
    <row r="18" spans="1:11" ht="22.5" customHeight="1" thickBot="1">
      <c r="A18" s="40" t="s">
        <v>133</v>
      </c>
      <c r="C18" s="9">
        <f>SUM(C15:C17)</f>
        <v>121500000</v>
      </c>
      <c r="D18" s="7"/>
      <c r="E18" s="9">
        <f>SUM(E15:E17)</f>
        <v>233350000</v>
      </c>
      <c r="F18" s="7"/>
      <c r="G18" s="9">
        <f>SUM(G15:G17)</f>
        <v>12150000</v>
      </c>
      <c r="H18" s="7"/>
      <c r="I18" s="9">
        <f>SUM(I15:I17)</f>
        <v>297556156</v>
      </c>
      <c r="J18" s="7"/>
      <c r="K18" s="9">
        <f>SUM(K15:K17)</f>
        <v>664556156</v>
      </c>
    </row>
    <row r="19" spans="1:11" ht="22.5" customHeight="1" thickTop="1">
      <c r="A19" s="41"/>
      <c r="C19" s="10"/>
      <c r="D19" s="10"/>
      <c r="E19" s="10"/>
      <c r="F19" s="10"/>
      <c r="G19" s="10"/>
      <c r="H19" s="49"/>
      <c r="I19" s="10"/>
      <c r="J19" s="10"/>
      <c r="K19" s="10">
        <f>SUM(K18-'BS'!D68)</f>
        <v>0</v>
      </c>
    </row>
    <row r="20" ht="22.5" customHeight="1">
      <c r="A20" s="8" t="s">
        <v>12</v>
      </c>
    </row>
  </sheetData>
  <sheetProtection/>
  <mergeCells count="5">
    <mergeCell ref="A2:K2"/>
    <mergeCell ref="A3:K3"/>
    <mergeCell ref="A4:K4"/>
    <mergeCell ref="A5:K5"/>
    <mergeCell ref="G6:I6"/>
  </mergeCells>
  <printOptions horizontalCentered="1"/>
  <pageMargins left="0.393700787401575" right="0.393700787401575" top="0.984251968503937" bottom="0.31496062992126" header="0.31496062992126" footer="0.31496062992126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THBKM0015</cp:lastModifiedBy>
  <cp:lastPrinted>2016-11-01T09:05:54Z</cp:lastPrinted>
  <dcterms:created xsi:type="dcterms:W3CDTF">2011-05-02T09:09:37Z</dcterms:created>
  <dcterms:modified xsi:type="dcterms:W3CDTF">2017-06-06T10:48:39Z</dcterms:modified>
  <cp:category/>
  <cp:version/>
  <cp:contentType/>
  <cp:contentStatus/>
</cp:coreProperties>
</file>