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6" windowWidth="19320" windowHeight="9660" activeTab="1"/>
  </bookViews>
  <sheets>
    <sheet name="BS" sheetId="1" r:id="rId1"/>
    <sheet name="PL&amp;CF" sheetId="2" r:id="rId2"/>
    <sheet name="CE" sheetId="3" r:id="rId3"/>
  </sheets>
  <definedNames>
    <definedName name="_xlnm.Print_Area" localSheetId="0">'BS'!$A$1:$H$77</definedName>
    <definedName name="_xlnm.Print_Area" localSheetId="2">'CE'!$A$1:$J$20</definedName>
    <definedName name="_xlnm.Print_Area" localSheetId="1">'PL&amp;CF'!$A$1:$G$126</definedName>
  </definedNames>
  <calcPr fullCalcOnLoad="1"/>
</workbook>
</file>

<file path=xl/sharedStrings.xml><?xml version="1.0" encoding="utf-8"?>
<sst xmlns="http://schemas.openxmlformats.org/spreadsheetml/2006/main" count="218" uniqueCount="142">
  <si>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</si>
  <si>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</si>
  <si>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</si>
  <si>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</si>
  <si>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</si>
  <si>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</si>
  <si>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</si>
  <si>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</si>
  <si>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</si>
  <si>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</si>
  <si>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</si>
  <si>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</si>
  <si>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</si>
  <si>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</si>
  <si>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</si>
  <si>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</si>
  <si>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</si>
  <si>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</si>
  <si>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</si>
  <si>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</si>
  <si>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</si>
  <si>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</si>
  <si>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</si>
  <si>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</si>
  <si>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</si>
  <si>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</si>
  <si>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</si>
  <si>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</si>
  <si>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</si>
  <si>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</si>
  <si>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</si>
  <si>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</si>
  <si>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 xml:space="preserve">Sales </t>
  </si>
  <si>
    <t>Other income</t>
  </si>
  <si>
    <t>Total revenues</t>
  </si>
  <si>
    <t>Expenses</t>
  </si>
  <si>
    <t>Selling expenses</t>
  </si>
  <si>
    <t>Administrative expenses</t>
  </si>
  <si>
    <t>Total expenses</t>
  </si>
  <si>
    <t>Finance cost</t>
  </si>
  <si>
    <t>Earnings per share</t>
  </si>
  <si>
    <t>Basic earnings per share</t>
  </si>
  <si>
    <t>Profit before tax</t>
  </si>
  <si>
    <t xml:space="preserve">Adjustments to reconcile profit before tax to 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</si>
  <si>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</si>
  <si>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</si>
  <si>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</si>
  <si>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</si>
  <si>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</si>
  <si>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Income from operating activities before  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</si>
  <si>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</si>
  <si>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</si>
  <si>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</si>
  <si>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</si>
  <si>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</si>
  <si>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</si>
  <si>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</si>
  <si>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Interest income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</si>
  <si>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</si>
  <si>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</si>
  <si>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</si>
  <si>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</si>
  <si>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</si>
  <si>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</si>
  <si>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</si>
  <si>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</si>
  <si>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</si>
  <si>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</si>
  <si>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</si>
  <si>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Income tax payable</t>
  </si>
  <si>
    <t xml:space="preserve">   Scrap sales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</si>
  <si>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</si>
  <si>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</si>
  <si>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</si>
  <si>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</si>
  <si>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</si>
  <si>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Cash flows from (used in) financing activities</t>
  </si>
  <si>
    <t>Profit or loss:</t>
  </si>
  <si>
    <t xml:space="preserve">   Appropriated - statutory reserve</t>
  </si>
  <si>
    <t>Profit for the period</t>
  </si>
  <si>
    <t>Acquisitions of machinery and equipment</t>
  </si>
  <si>
    <t>Repayment of liabilities under finance lease agreements</t>
  </si>
  <si>
    <t>Trade and other receivables</t>
  </si>
  <si>
    <t xml:space="preserve">Inventories </t>
  </si>
  <si>
    <t>Total current assets</t>
  </si>
  <si>
    <t>Property, plant and equipment</t>
  </si>
  <si>
    <t>Other non-current assets</t>
  </si>
  <si>
    <t>Trade and other payables</t>
  </si>
  <si>
    <t xml:space="preserve">   Issued and fully paid-up</t>
  </si>
  <si>
    <t xml:space="preserve">   Trade and other receivables</t>
  </si>
  <si>
    <t>Net cash flows used in investing activities</t>
  </si>
  <si>
    <t xml:space="preserve"> paid-up</t>
  </si>
  <si>
    <t>Supplemental cash flow information:</t>
  </si>
  <si>
    <t>Non-cash transactions</t>
  </si>
  <si>
    <t xml:space="preserve">   Cash paid for income tax</t>
  </si>
  <si>
    <t>Profit before income tax expenses</t>
  </si>
  <si>
    <t>Income tax expenses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</si>
  <si>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</si>
  <si>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</si>
  <si>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</si>
  <si>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</si>
  <si>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</si>
  <si>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Cash flow statement</t>
  </si>
  <si>
    <t>Cash flow statement (continued)</t>
  </si>
  <si>
    <t xml:space="preserve">Liabilities under finance lease agreements - </t>
  </si>
  <si>
    <t xml:space="preserve">   net of current portion</t>
  </si>
  <si>
    <t>Statement of changes in shareholders' equity</t>
  </si>
  <si>
    <t>Profit before finance cost and income tax expenses</t>
  </si>
  <si>
    <t>Deferred tax liabilities</t>
  </si>
  <si>
    <t xml:space="preserve">      121,500,000 ordinary shares of Baht 1 each </t>
  </si>
  <si>
    <t>Cost of sales</t>
  </si>
  <si>
    <t xml:space="preserve">      of machinery and equipment</t>
  </si>
  <si>
    <t xml:space="preserve">Current portion of liabilities under </t>
  </si>
  <si>
    <t xml:space="preserve">   finance lease agreements</t>
  </si>
  <si>
    <t>31 December 2014</t>
  </si>
  <si>
    <t>Unrealised exchange gains (losses) for cash and cash equivalents</t>
  </si>
  <si>
    <t>Current investment - fixed deposit</t>
  </si>
  <si>
    <t>Balance as at 1 January 2014</t>
  </si>
  <si>
    <t>Balance as at 1 January 2015</t>
  </si>
  <si>
    <t>Intangible assets - computer software</t>
  </si>
  <si>
    <t xml:space="preserve">   Exchange gains</t>
  </si>
  <si>
    <t xml:space="preserve">   Trade and other payables </t>
  </si>
  <si>
    <t>Cash flows from operating activities</t>
  </si>
  <si>
    <t>Net cash flows from operating activities</t>
  </si>
  <si>
    <t>Dividend paid</t>
  </si>
  <si>
    <t xml:space="preserve">   Decrease in accounts payable from purchases</t>
  </si>
  <si>
    <t>For the three-month period ended 30 June 2015</t>
  </si>
  <si>
    <t>For the six-month period ended 30 June 2015</t>
  </si>
  <si>
    <t xml:space="preserve">For the six-month period ended 30 June 2015 </t>
  </si>
  <si>
    <t>As at 30 June 2015</t>
  </si>
  <si>
    <t>30 June 2015</t>
  </si>
  <si>
    <t>Balance as at 30 June 2014</t>
  </si>
  <si>
    <t>Balance as at 30 June 2015</t>
  </si>
  <si>
    <t>Dividend paid (Note 11)</t>
  </si>
  <si>
    <t xml:space="preserve">   Allowance for doubtful accounts</t>
  </si>
  <si>
    <t xml:space="preserve">   Other non-current assets</t>
  </si>
  <si>
    <t>Acquisitions of computer software</t>
  </si>
  <si>
    <t xml:space="preserve">   Losses from sales and write-off of equipment</t>
  </si>
  <si>
    <t xml:space="preserve">   Unrealised exchange (gains) losses</t>
  </si>
  <si>
    <t>Cash received from sales of equipment</t>
  </si>
  <si>
    <t>Net increase (decrease) in cash and cash equivalents</t>
  </si>
  <si>
    <t xml:space="preserve">   Reduce cost of inventory to net realisable value (reversal)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</si>
</sst>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_);_(* \(#,##0.00\);_(* &quot;-&quot;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0"/>
    </font>
    <font>
      <i/>
      <sz val="16"/>
      <name val="Angsana New"/>
      <family val="1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172" fontId="3" fillId="33" borderId="0" xfId="0" applyNumberFormat="1" applyFont="1" applyFill="1" applyAlignment="1" quotePrefix="1">
      <alignment horizontal="centerContinuous"/>
    </xf>
    <xf numFmtId="0" fontId="3" fillId="33" borderId="0" xfId="0" applyNumberFormat="1" applyFont="1" applyFill="1" applyAlignment="1">
      <alignment horizontal="centerContinuous"/>
    </xf>
    <xf numFmtId="172" fontId="3" fillId="33" borderId="0" xfId="0" applyNumberFormat="1" applyFont="1" applyFill="1" applyAlignment="1">
      <alignment horizontal="centerContinuous"/>
    </xf>
    <xf numFmtId="172" fontId="43" fillId="33" borderId="0" xfId="0" applyNumberFormat="1" applyFont="1" applyFill="1" applyAlignment="1">
      <alignment horizontal="centerContinuous"/>
    </xf>
    <xf numFmtId="172" fontId="3" fillId="0" borderId="0" xfId="0" applyNumberFormat="1" applyFont="1" applyFill="1" applyAlignment="1">
      <alignment horizontal="left"/>
    </xf>
    <xf numFmtId="172" fontId="3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3" fillId="33" borderId="0" xfId="0" applyNumberFormat="1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39" fontId="3" fillId="33" borderId="0" xfId="0" applyNumberFormat="1" applyFont="1" applyFill="1" applyAlignment="1" applyProtection="1">
      <alignment horizontal="center"/>
      <protection/>
    </xf>
    <xf numFmtId="39" fontId="4" fillId="33" borderId="0" xfId="0" applyNumberFormat="1" applyFont="1" applyFill="1" applyAlignment="1" applyProtection="1">
      <alignment horizontal="center"/>
      <protection/>
    </xf>
    <xf numFmtId="39" fontId="3" fillId="33" borderId="0" xfId="0" applyNumberFormat="1" applyFont="1" applyFill="1" applyAlignment="1">
      <alignment/>
    </xf>
    <xf numFmtId="39" fontId="3" fillId="0" borderId="0" xfId="0" applyNumberFormat="1" applyFont="1" applyAlignment="1">
      <alignment/>
    </xf>
    <xf numFmtId="0" fontId="5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172" fontId="3" fillId="33" borderId="0" xfId="0" applyNumberFormat="1" applyFont="1" applyFill="1" applyAlignment="1" quotePrefix="1">
      <alignment horizontal="left"/>
    </xf>
    <xf numFmtId="0" fontId="3" fillId="33" borderId="0" xfId="0" applyNumberFormat="1" applyFont="1" applyFill="1" applyAlignment="1">
      <alignment horizontal="left"/>
    </xf>
    <xf numFmtId="172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Alignment="1" quotePrefix="1">
      <alignment horizontal="left"/>
    </xf>
    <xf numFmtId="169" fontId="3" fillId="33" borderId="0" xfId="0" applyNumberFormat="1" applyFont="1" applyFill="1" applyAlignment="1">
      <alignment horizontal="center"/>
    </xf>
    <xf numFmtId="169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Alignment="1">
      <alignment horizontal="right"/>
    </xf>
    <xf numFmtId="0" fontId="3" fillId="33" borderId="0" xfId="0" applyNumberFormat="1" applyFont="1" applyFill="1" applyAlignment="1" quotePrefix="1">
      <alignment horizontal="center"/>
    </xf>
    <xf numFmtId="0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2" fontId="3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Alignment="1">
      <alignment horizontal="centerContinuous"/>
    </xf>
    <xf numFmtId="172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39" fontId="3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3" fillId="0" borderId="0" xfId="42" applyNumberFormat="1" applyFont="1" applyAlignment="1" applyProtection="1" quotePrefix="1">
      <alignment horizontal="center"/>
      <protection/>
    </xf>
    <xf numFmtId="0" fontId="3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 quotePrefix="1">
      <alignment horizontal="left"/>
    </xf>
    <xf numFmtId="169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172" fontId="3" fillId="0" borderId="0" xfId="55" applyNumberFormat="1" applyFont="1" applyAlignment="1">
      <alignment/>
      <protection/>
    </xf>
    <xf numFmtId="37" fontId="3" fillId="0" borderId="0" xfId="55" applyNumberFormat="1" applyFont="1" applyAlignment="1">
      <alignment horizontal="right"/>
      <protection/>
    </xf>
    <xf numFmtId="172" fontId="3" fillId="0" borderId="0" xfId="55" applyNumberFormat="1" applyFont="1" applyAlignment="1">
      <alignment horizontal="center"/>
      <protection/>
    </xf>
    <xf numFmtId="172" fontId="3" fillId="0" borderId="0" xfId="55" applyNumberFormat="1" applyFont="1" applyBorder="1" applyAlignment="1">
      <alignment horizontal="center"/>
      <protection/>
    </xf>
    <xf numFmtId="172" fontId="3" fillId="0" borderId="0" xfId="56" applyNumberFormat="1" applyFont="1" applyAlignment="1">
      <alignment horizontal="center"/>
      <protection/>
    </xf>
    <xf numFmtId="0" fontId="2" fillId="0" borderId="0" xfId="55" applyNumberFormat="1" applyFont="1" applyAlignment="1">
      <alignment/>
      <protection/>
    </xf>
    <xf numFmtId="169" fontId="3" fillId="0" borderId="0" xfId="55" applyNumberFormat="1" applyFont="1" applyAlignment="1">
      <alignment horizontal="center"/>
      <protection/>
    </xf>
    <xf numFmtId="169" fontId="3" fillId="0" borderId="0" xfId="55" applyNumberFormat="1" applyFont="1" applyBorder="1" applyAlignment="1">
      <alignment horizontal="center"/>
      <protection/>
    </xf>
    <xf numFmtId="0" fontId="3" fillId="0" borderId="0" xfId="55" applyNumberFormat="1" applyFont="1" applyAlignment="1">
      <alignment/>
      <protection/>
    </xf>
    <xf numFmtId="169" fontId="3" fillId="0" borderId="12" xfId="55" applyNumberFormat="1" applyFont="1" applyBorder="1" applyAlignment="1">
      <alignment horizontal="center"/>
      <protection/>
    </xf>
    <xf numFmtId="169" fontId="3" fillId="0" borderId="0" xfId="55" applyNumberFormat="1" applyFont="1" applyAlignment="1">
      <alignment/>
      <protection/>
    </xf>
    <xf numFmtId="0" fontId="5" fillId="0" borderId="0" xfId="56" applyNumberFormat="1" applyFont="1" applyAlignment="1">
      <alignment horizontal="center"/>
      <protection/>
    </xf>
    <xf numFmtId="169" fontId="3" fillId="0" borderId="0" xfId="56" applyNumberFormat="1" applyFont="1" applyBorder="1" applyAlignment="1">
      <alignment horizontal="right"/>
      <protection/>
    </xf>
    <xf numFmtId="37" fontId="2" fillId="0" borderId="0" xfId="56" applyNumberFormat="1" applyFont="1" applyAlignment="1">
      <alignment/>
      <protection/>
    </xf>
    <xf numFmtId="37" fontId="3" fillId="0" borderId="0" xfId="56" applyNumberFormat="1" applyFont="1" applyAlignment="1">
      <alignment/>
      <protection/>
    </xf>
    <xf numFmtId="169" fontId="3" fillId="0" borderId="0" xfId="56" applyNumberFormat="1" applyFont="1" applyAlignment="1">
      <alignment horizontal="right"/>
      <protection/>
    </xf>
    <xf numFmtId="173" fontId="3" fillId="33" borderId="13" xfId="0" applyNumberFormat="1" applyFont="1" applyFill="1" applyBorder="1" applyAlignment="1">
      <alignment horizontal="center"/>
    </xf>
    <xf numFmtId="39" fontId="2" fillId="0" borderId="0" xfId="0" applyNumberFormat="1" applyFont="1" applyAlignment="1" applyProtection="1">
      <alignment horizontal="left"/>
      <protection/>
    </xf>
    <xf numFmtId="169" fontId="3" fillId="0" borderId="0" xfId="0" applyNumberFormat="1" applyFont="1" applyFill="1" applyAlignment="1">
      <alignment horizontal="right"/>
    </xf>
    <xf numFmtId="172" fontId="3" fillId="0" borderId="14" xfId="55" applyNumberFormat="1" applyFont="1" applyBorder="1" applyAlignment="1">
      <alignment horizontal="center"/>
      <protection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13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 horizontal="center"/>
    </xf>
    <xf numFmtId="169" fontId="3" fillId="0" borderId="15" xfId="0" applyNumberFormat="1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0" fontId="3" fillId="0" borderId="0" xfId="55" applyFont="1" applyAlignment="1">
      <alignment/>
      <protection/>
    </xf>
    <xf numFmtId="172" fontId="3" fillId="0" borderId="0" xfId="0" applyNumberFormat="1" applyFont="1" applyFill="1" applyAlignment="1" quotePrefix="1">
      <alignment/>
    </xf>
    <xf numFmtId="172" fontId="5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37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2" fontId="4" fillId="33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top"/>
    </xf>
    <xf numFmtId="171" fontId="3" fillId="33" borderId="13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3" fillId="0" borderId="0" xfId="55" applyNumberFormat="1" applyFont="1" applyBorder="1" applyAlignment="1" quotePrefix="1">
      <alignment horizontal="center"/>
      <protection/>
    </xf>
    <xf numFmtId="37" fontId="2" fillId="0" borderId="0" xfId="55" applyNumberFormat="1" applyFont="1" applyAlignment="1">
      <alignment horizontal="left"/>
      <protection/>
    </xf>
    <xf numFmtId="38" fontId="3" fillId="0" borderId="0" xfId="55" applyNumberFormat="1" applyFont="1" applyAlignment="1">
      <alignment horizontal="right"/>
      <protection/>
    </xf>
    <xf numFmtId="172" fontId="3" fillId="0" borderId="14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SheetLayoutView="100" zoomScalePageLayoutView="0" workbookViewId="0" topLeftCell="A88">
      <selection activeCell="A29" sqref="A29"/>
    </sheetView>
  </sheetViews>
  <sheetFormatPr defaultColWidth="10.7109375" defaultRowHeight="24" customHeight="1"/>
  <cols>
    <col min="1" max="1" width="53.7109375" style="35" customWidth="1"/>
    <col min="2" max="2" width="0.9921875" style="11" customWidth="1"/>
    <col min="3" max="3" width="8.28125" style="35" customWidth="1"/>
    <col min="4" max="4" width="0.85546875" style="11" customWidth="1"/>
    <col min="5" max="5" width="18.00390625" style="11" customWidth="1"/>
    <col min="6" max="6" width="1.28515625" style="11" customWidth="1"/>
    <col min="7" max="7" width="18.00390625" style="11" customWidth="1"/>
    <col min="8" max="8" width="1.1484375" style="11" customWidth="1"/>
    <col min="9" max="16384" width="10.7109375" style="11" customWidth="1"/>
  </cols>
  <sheetData>
    <row r="1" spans="1:7" s="6" customFormat="1" ht="24" customHeight="1">
      <c r="A1" s="1" t="s">
        <v>0</v>
      </c>
      <c r="B1" s="2"/>
      <c r="C1" s="3"/>
      <c r="D1" s="4"/>
      <c r="E1" s="4"/>
      <c r="F1" s="4"/>
      <c r="G1" s="5"/>
    </row>
    <row r="2" spans="1:7" s="6" customFormat="1" ht="24" customHeight="1">
      <c r="A2" s="1" t="s">
        <v>98</v>
      </c>
      <c r="B2" s="4"/>
      <c r="C2" s="3"/>
      <c r="D2" s="4"/>
      <c r="E2" s="4"/>
      <c r="F2" s="4"/>
      <c r="G2" s="4"/>
    </row>
    <row r="3" spans="1:7" s="6" customFormat="1" ht="24" customHeight="1">
      <c r="A3" s="1" t="s">
        <v>129</v>
      </c>
      <c r="B3" s="4"/>
      <c r="C3" s="3"/>
      <c r="D3" s="4"/>
      <c r="E3" s="4"/>
      <c r="F3" s="4"/>
      <c r="G3" s="4"/>
    </row>
    <row r="4" spans="1:7" s="6" customFormat="1" ht="24" customHeight="1">
      <c r="A4" s="7"/>
      <c r="B4" s="4"/>
      <c r="C4" s="3"/>
      <c r="D4" s="4"/>
      <c r="E4" s="4"/>
      <c r="F4" s="4"/>
      <c r="G4" s="8" t="s">
        <v>1</v>
      </c>
    </row>
    <row r="5" spans="1:7" s="6" customFormat="1" ht="24" customHeight="1">
      <c r="A5" s="7"/>
      <c r="B5" s="4"/>
      <c r="C5" s="3"/>
      <c r="D5" s="4"/>
      <c r="E5" s="49" t="s">
        <v>97</v>
      </c>
      <c r="F5" s="49"/>
      <c r="G5" s="49" t="s">
        <v>97</v>
      </c>
    </row>
    <row r="6" spans="1:7" ht="24" customHeight="1">
      <c r="A6" s="9"/>
      <c r="B6" s="10"/>
      <c r="C6" s="100" t="s">
        <v>2</v>
      </c>
      <c r="D6" s="10"/>
      <c r="E6" s="96" t="s">
        <v>130</v>
      </c>
      <c r="F6" s="36"/>
      <c r="G6" s="97" t="s">
        <v>114</v>
      </c>
    </row>
    <row r="7" spans="1:7" s="15" customFormat="1" ht="24" customHeight="1">
      <c r="A7" s="12"/>
      <c r="B7" s="13"/>
      <c r="C7" s="12"/>
      <c r="D7" s="14"/>
      <c r="E7" s="98" t="s">
        <v>3</v>
      </c>
      <c r="F7" s="98"/>
      <c r="G7" s="99" t="s">
        <v>99</v>
      </c>
    </row>
    <row r="8" spans="1:7" s="15" customFormat="1" ht="24" customHeight="1">
      <c r="A8" s="12"/>
      <c r="B8" s="13"/>
      <c r="C8" s="12"/>
      <c r="D8" s="14"/>
      <c r="E8" s="98" t="s">
        <v>4</v>
      </c>
      <c r="F8" s="98"/>
      <c r="G8" s="99"/>
    </row>
    <row r="9" spans="1:3" ht="22.5" customHeight="1">
      <c r="A9" s="30" t="s">
        <v>5</v>
      </c>
      <c r="C9" s="43"/>
    </row>
    <row r="10" spans="1:7" ht="22.5" customHeight="1">
      <c r="A10" s="30" t="s">
        <v>6</v>
      </c>
      <c r="C10" s="43"/>
      <c r="E10" s="83"/>
      <c r="F10" s="83"/>
      <c r="G10" s="83"/>
    </row>
    <row r="11" spans="1:7" ht="22.5" customHeight="1">
      <c r="A11" s="42" t="s">
        <v>7</v>
      </c>
      <c r="B11" s="94"/>
      <c r="C11" s="43"/>
      <c r="E11" s="83">
        <v>110938071</v>
      </c>
      <c r="F11" s="83"/>
      <c r="G11" s="83">
        <v>97105286</v>
      </c>
    </row>
    <row r="12" spans="1:7" ht="22.5" customHeight="1">
      <c r="A12" s="42" t="s">
        <v>116</v>
      </c>
      <c r="B12" s="94"/>
      <c r="C12" s="43"/>
      <c r="E12" s="83">
        <v>1091344</v>
      </c>
      <c r="F12" s="83"/>
      <c r="G12" s="83">
        <v>1091344</v>
      </c>
    </row>
    <row r="13" spans="1:7" ht="22.5" customHeight="1">
      <c r="A13" s="42" t="s">
        <v>82</v>
      </c>
      <c r="C13" s="43">
        <v>3</v>
      </c>
      <c r="D13" s="95"/>
      <c r="E13" s="84">
        <v>273653004</v>
      </c>
      <c r="F13" s="85"/>
      <c r="G13" s="84">
        <v>285183616</v>
      </c>
    </row>
    <row r="14" spans="1:7" ht="22.5" customHeight="1">
      <c r="A14" s="42" t="s">
        <v>83</v>
      </c>
      <c r="B14" s="94"/>
      <c r="C14" s="43">
        <v>4</v>
      </c>
      <c r="E14" s="83">
        <v>158962597</v>
      </c>
      <c r="F14" s="83"/>
      <c r="G14" s="83">
        <v>142842602</v>
      </c>
    </row>
    <row r="15" spans="1:7" ht="22.5" customHeight="1">
      <c r="A15" s="42" t="s">
        <v>8</v>
      </c>
      <c r="C15" s="43"/>
      <c r="E15" s="86">
        <v>11193136</v>
      </c>
      <c r="F15" s="84"/>
      <c r="G15" s="86">
        <v>13497159</v>
      </c>
    </row>
    <row r="16" spans="1:7" ht="22.5" customHeight="1">
      <c r="A16" s="30" t="s">
        <v>84</v>
      </c>
      <c r="C16" s="43"/>
      <c r="E16" s="87">
        <f>SUM(E11:E15)</f>
        <v>555838152</v>
      </c>
      <c r="F16" s="83"/>
      <c r="G16" s="87">
        <f>SUM(G11:G15)</f>
        <v>539720007</v>
      </c>
    </row>
    <row r="17" spans="1:7" ht="22.5" customHeight="1">
      <c r="A17" s="30" t="s">
        <v>10</v>
      </c>
      <c r="C17" s="43"/>
      <c r="E17" s="83"/>
      <c r="F17" s="83"/>
      <c r="G17" s="83"/>
    </row>
    <row r="18" spans="1:7" ht="22.5" customHeight="1">
      <c r="A18" s="42" t="s">
        <v>85</v>
      </c>
      <c r="C18" s="43">
        <v>5</v>
      </c>
      <c r="E18" s="83">
        <v>386022897</v>
      </c>
      <c r="F18" s="83"/>
      <c r="G18" s="83">
        <v>393659514</v>
      </c>
    </row>
    <row r="19" spans="1:7" ht="22.5" customHeight="1">
      <c r="A19" s="42" t="s">
        <v>119</v>
      </c>
      <c r="C19" s="43"/>
      <c r="E19" s="83">
        <v>831023</v>
      </c>
      <c r="F19" s="83"/>
      <c r="G19" s="83">
        <v>655213</v>
      </c>
    </row>
    <row r="20" spans="1:7" ht="22.5" customHeight="1">
      <c r="A20" s="42" t="s">
        <v>86</v>
      </c>
      <c r="C20" s="43"/>
      <c r="E20" s="86">
        <v>284017</v>
      </c>
      <c r="F20" s="83"/>
      <c r="G20" s="86">
        <v>286717</v>
      </c>
    </row>
    <row r="21" spans="1:7" ht="22.5" customHeight="1">
      <c r="A21" s="30" t="s">
        <v>11</v>
      </c>
      <c r="C21" s="43"/>
      <c r="E21" s="86">
        <f>SUM(E18:E20)</f>
        <v>387137937</v>
      </c>
      <c r="F21" s="83"/>
      <c r="G21" s="86">
        <f>SUM(G18:G20)</f>
        <v>394601444</v>
      </c>
    </row>
    <row r="22" spans="1:7" ht="22.5" customHeight="1" thickBot="1">
      <c r="A22" s="30" t="s">
        <v>12</v>
      </c>
      <c r="C22" s="56"/>
      <c r="E22" s="88">
        <f>SUM(E21,E16)</f>
        <v>942976089</v>
      </c>
      <c r="F22" s="84"/>
      <c r="G22" s="88">
        <f>SUM(G21,G16)</f>
        <v>934321451</v>
      </c>
    </row>
    <row r="23" spans="1:7" ht="24" customHeight="1" thickTop="1">
      <c r="A23" s="9"/>
      <c r="B23" s="10"/>
      <c r="C23" s="9"/>
      <c r="D23" s="10"/>
      <c r="E23" s="20"/>
      <c r="F23" s="20"/>
      <c r="G23" s="20"/>
    </row>
    <row r="24" spans="1:7" ht="24" customHeight="1">
      <c r="A24" s="21" t="s">
        <v>13</v>
      </c>
      <c r="B24" s="18"/>
      <c r="C24" s="9"/>
      <c r="D24" s="10"/>
      <c r="E24" s="20"/>
      <c r="F24" s="20"/>
      <c r="G24" s="20"/>
    </row>
    <row r="25" spans="1:7" s="6" customFormat="1" ht="24" customHeight="1">
      <c r="A25" s="1" t="s">
        <v>0</v>
      </c>
      <c r="B25" s="2"/>
      <c r="C25" s="3"/>
      <c r="D25" s="4"/>
      <c r="E25" s="4"/>
      <c r="F25" s="4"/>
      <c r="G25" s="4"/>
    </row>
    <row r="26" spans="1:7" s="6" customFormat="1" ht="24" customHeight="1">
      <c r="A26" s="1" t="s">
        <v>100</v>
      </c>
      <c r="B26" s="4"/>
      <c r="C26" s="3"/>
      <c r="D26" s="4"/>
      <c r="E26" s="4"/>
      <c r="F26" s="4"/>
      <c r="G26" s="4"/>
    </row>
    <row r="27" spans="1:7" s="6" customFormat="1" ht="24" customHeight="1">
      <c r="A27" s="1" t="s">
        <v>129</v>
      </c>
      <c r="B27" s="4"/>
      <c r="C27" s="3"/>
      <c r="D27" s="4"/>
      <c r="E27" s="4"/>
      <c r="F27" s="4"/>
      <c r="G27" s="4"/>
    </row>
    <row r="28" spans="1:7" s="6" customFormat="1" ht="24" customHeight="1">
      <c r="A28" s="7"/>
      <c r="B28" s="4"/>
      <c r="C28" s="3"/>
      <c r="D28" s="4"/>
      <c r="E28" s="4"/>
      <c r="F28" s="4"/>
      <c r="G28" s="8" t="s">
        <v>1</v>
      </c>
    </row>
    <row r="29" spans="1:7" s="6" customFormat="1" ht="24" customHeight="1">
      <c r="A29" s="7"/>
      <c r="B29" s="4"/>
      <c r="C29" s="3"/>
      <c r="D29" s="4"/>
      <c r="E29" s="49" t="s">
        <v>97</v>
      </c>
      <c r="F29" s="49"/>
      <c r="G29" s="49" t="s">
        <v>97</v>
      </c>
    </row>
    <row r="30" spans="1:7" ht="24" customHeight="1">
      <c r="A30" s="9"/>
      <c r="B30" s="10"/>
      <c r="C30" s="100" t="s">
        <v>2</v>
      </c>
      <c r="D30" s="10"/>
      <c r="E30" s="96" t="s">
        <v>130</v>
      </c>
      <c r="F30" s="36"/>
      <c r="G30" s="97" t="s">
        <v>114</v>
      </c>
    </row>
    <row r="31" spans="1:7" s="15" customFormat="1" ht="24" customHeight="1">
      <c r="A31" s="12"/>
      <c r="B31" s="13"/>
      <c r="C31" s="12"/>
      <c r="D31" s="14"/>
      <c r="E31" s="98" t="s">
        <v>3</v>
      </c>
      <c r="F31" s="98"/>
      <c r="G31" s="99" t="s">
        <v>99</v>
      </c>
    </row>
    <row r="32" spans="1:7" s="15" customFormat="1" ht="24" customHeight="1">
      <c r="A32" s="12"/>
      <c r="B32" s="13"/>
      <c r="C32" s="12"/>
      <c r="D32" s="14"/>
      <c r="E32" s="98" t="s">
        <v>4</v>
      </c>
      <c r="F32" s="98"/>
      <c r="G32" s="99"/>
    </row>
    <row r="33" spans="1:7" ht="22.5" customHeight="1">
      <c r="A33" s="30" t="s">
        <v>14</v>
      </c>
      <c r="C33" s="43"/>
      <c r="D33" s="57"/>
      <c r="E33" s="57"/>
      <c r="F33" s="57"/>
      <c r="G33" s="57"/>
    </row>
    <row r="34" spans="1:3" ht="22.5" customHeight="1">
      <c r="A34" s="30" t="s">
        <v>15</v>
      </c>
      <c r="C34" s="43"/>
    </row>
    <row r="35" spans="1:7" ht="22.5" customHeight="1">
      <c r="A35" s="42" t="s">
        <v>87</v>
      </c>
      <c r="C35" s="43">
        <v>6</v>
      </c>
      <c r="E35" s="11">
        <v>283784524</v>
      </c>
      <c r="G35" s="11">
        <v>292775649</v>
      </c>
    </row>
    <row r="36" spans="1:3" ht="22.5" customHeight="1">
      <c r="A36" s="42" t="s">
        <v>112</v>
      </c>
      <c r="C36" s="43"/>
    </row>
    <row r="37" spans="1:7" ht="22.5" customHeight="1">
      <c r="A37" s="42" t="s">
        <v>113</v>
      </c>
      <c r="C37" s="43"/>
      <c r="E37" s="11">
        <v>821416</v>
      </c>
      <c r="G37" s="11">
        <v>795538</v>
      </c>
    </row>
    <row r="38" spans="1:7" ht="22.5" customHeight="1">
      <c r="A38" s="42" t="s">
        <v>69</v>
      </c>
      <c r="C38" s="43"/>
      <c r="E38" s="11">
        <v>7678258</v>
      </c>
      <c r="G38" s="11">
        <v>2193239</v>
      </c>
    </row>
    <row r="39" spans="1:7" ht="22.5" customHeight="1">
      <c r="A39" s="42" t="s">
        <v>16</v>
      </c>
      <c r="C39" s="43"/>
      <c r="E39" s="11">
        <v>6658662</v>
      </c>
      <c r="F39" s="83"/>
      <c r="G39" s="83">
        <v>6267543</v>
      </c>
    </row>
    <row r="40" spans="1:7" ht="22.5" customHeight="1">
      <c r="A40" s="30" t="s">
        <v>17</v>
      </c>
      <c r="C40" s="43"/>
      <c r="E40" s="87">
        <f>SUM(E35:E39)</f>
        <v>298942860</v>
      </c>
      <c r="F40" s="84"/>
      <c r="G40" s="87">
        <f>SUM(G35:G39)</f>
        <v>302031969</v>
      </c>
    </row>
    <row r="41" spans="1:7" ht="22.5" customHeight="1">
      <c r="A41" s="30" t="s">
        <v>18</v>
      </c>
      <c r="C41" s="43"/>
      <c r="E41" s="84"/>
      <c r="F41" s="84"/>
      <c r="G41" s="84"/>
    </row>
    <row r="42" spans="1:7" ht="22.5" customHeight="1">
      <c r="A42" s="42" t="s">
        <v>104</v>
      </c>
      <c r="C42" s="43"/>
      <c r="E42" s="84"/>
      <c r="F42" s="84"/>
      <c r="G42" s="84"/>
    </row>
    <row r="43" spans="1:7" ht="22.5" customHeight="1">
      <c r="A43" s="42" t="s">
        <v>105</v>
      </c>
      <c r="C43" s="43"/>
      <c r="E43" s="84">
        <v>1713260</v>
      </c>
      <c r="F43" s="84"/>
      <c r="G43" s="84">
        <v>2130547</v>
      </c>
    </row>
    <row r="44" spans="1:7" ht="22.5" customHeight="1">
      <c r="A44" s="42" t="s">
        <v>19</v>
      </c>
      <c r="C44" s="43">
        <v>7</v>
      </c>
      <c r="E44" s="84">
        <v>20166520</v>
      </c>
      <c r="F44" s="84"/>
      <c r="G44" s="84">
        <v>18763114</v>
      </c>
    </row>
    <row r="45" spans="1:7" ht="22.5" customHeight="1">
      <c r="A45" s="42" t="s">
        <v>108</v>
      </c>
      <c r="C45" s="43"/>
      <c r="E45" s="86">
        <v>1979970</v>
      </c>
      <c r="F45" s="84"/>
      <c r="G45" s="86">
        <v>875699</v>
      </c>
    </row>
    <row r="46" spans="1:7" ht="22.5" customHeight="1">
      <c r="A46" s="30" t="s">
        <v>20</v>
      </c>
      <c r="C46" s="43"/>
      <c r="E46" s="84">
        <f>SUM(E43:E45)</f>
        <v>23859750</v>
      </c>
      <c r="F46" s="84"/>
      <c r="G46" s="84">
        <f>SUM(G43:G45)</f>
        <v>21769360</v>
      </c>
    </row>
    <row r="47" spans="1:7" ht="22.5" customHeight="1">
      <c r="A47" s="30" t="s">
        <v>21</v>
      </c>
      <c r="C47" s="56"/>
      <c r="E47" s="87">
        <f>SUM(E46,E40)</f>
        <v>322802610</v>
      </c>
      <c r="F47" s="84"/>
      <c r="G47" s="87">
        <f>SUM(G46,G40)</f>
        <v>323801329</v>
      </c>
    </row>
    <row r="48" spans="1:8" ht="24" customHeight="1">
      <c r="A48" s="30"/>
      <c r="C48" s="56"/>
      <c r="E48" s="84"/>
      <c r="F48" s="84"/>
      <c r="G48" s="84"/>
      <c r="H48" s="84"/>
    </row>
    <row r="49" spans="1:8" ht="24" customHeight="1">
      <c r="A49" s="21" t="s">
        <v>13</v>
      </c>
      <c r="C49" s="56"/>
      <c r="E49" s="84"/>
      <c r="F49" s="84"/>
      <c r="G49" s="84"/>
      <c r="H49" s="84"/>
    </row>
    <row r="50" spans="1:7" s="6" customFormat="1" ht="24" customHeight="1">
      <c r="A50" s="1" t="s">
        <v>0</v>
      </c>
      <c r="B50" s="2"/>
      <c r="C50" s="3"/>
      <c r="D50" s="4"/>
      <c r="E50" s="4"/>
      <c r="F50" s="4"/>
      <c r="G50" s="4"/>
    </row>
    <row r="51" spans="1:7" s="6" customFormat="1" ht="24" customHeight="1">
      <c r="A51" s="1" t="s">
        <v>100</v>
      </c>
      <c r="B51" s="4"/>
      <c r="C51" s="3"/>
      <c r="D51" s="4"/>
      <c r="E51" s="4"/>
      <c r="F51" s="4"/>
      <c r="G51" s="4"/>
    </row>
    <row r="52" spans="1:7" s="6" customFormat="1" ht="24" customHeight="1">
      <c r="A52" s="1" t="s">
        <v>129</v>
      </c>
      <c r="B52" s="4"/>
      <c r="C52" s="3"/>
      <c r="D52" s="4"/>
      <c r="E52" s="4"/>
      <c r="F52" s="4"/>
      <c r="G52" s="4"/>
    </row>
    <row r="53" spans="1:7" s="6" customFormat="1" ht="24" customHeight="1">
      <c r="A53" s="7"/>
      <c r="B53" s="4"/>
      <c r="C53" s="3"/>
      <c r="D53" s="4"/>
      <c r="E53" s="4"/>
      <c r="F53" s="4"/>
      <c r="G53" s="8" t="s">
        <v>1</v>
      </c>
    </row>
    <row r="54" spans="1:7" s="6" customFormat="1" ht="24" customHeight="1">
      <c r="A54" s="7"/>
      <c r="B54" s="4"/>
      <c r="C54" s="3"/>
      <c r="D54" s="4"/>
      <c r="E54" s="49" t="s">
        <v>97</v>
      </c>
      <c r="F54" s="49"/>
      <c r="G54" s="49" t="s">
        <v>97</v>
      </c>
    </row>
    <row r="55" spans="1:7" ht="24" customHeight="1">
      <c r="A55" s="9"/>
      <c r="B55" s="10"/>
      <c r="C55" s="100"/>
      <c r="D55" s="10"/>
      <c r="E55" s="96" t="s">
        <v>130</v>
      </c>
      <c r="F55" s="36"/>
      <c r="G55" s="97" t="s">
        <v>114</v>
      </c>
    </row>
    <row r="56" spans="1:7" s="15" customFormat="1" ht="24" customHeight="1">
      <c r="A56" s="12"/>
      <c r="B56" s="13"/>
      <c r="C56" s="12"/>
      <c r="D56" s="14"/>
      <c r="E56" s="98" t="s">
        <v>3</v>
      </c>
      <c r="F56" s="98"/>
      <c r="G56" s="99" t="s">
        <v>99</v>
      </c>
    </row>
    <row r="57" spans="1:7" s="15" customFormat="1" ht="24" customHeight="1">
      <c r="A57" s="12"/>
      <c r="B57" s="13"/>
      <c r="C57" s="12"/>
      <c r="D57" s="14"/>
      <c r="E57" s="98" t="s">
        <v>4</v>
      </c>
      <c r="F57" s="98"/>
      <c r="G57" s="99"/>
    </row>
    <row r="58" spans="1:3" ht="22.5" customHeight="1">
      <c r="A58" s="30" t="s">
        <v>22</v>
      </c>
      <c r="C58" s="56"/>
    </row>
    <row r="59" spans="1:3" ht="22.5" customHeight="1">
      <c r="A59" s="42" t="s">
        <v>23</v>
      </c>
      <c r="C59" s="56"/>
    </row>
    <row r="60" spans="1:3" ht="22.5" customHeight="1">
      <c r="A60" s="42" t="s">
        <v>24</v>
      </c>
      <c r="B60" s="94"/>
      <c r="C60" s="43"/>
    </row>
    <row r="61" spans="1:7" ht="22.5" customHeight="1" thickBot="1">
      <c r="A61" s="42" t="s">
        <v>109</v>
      </c>
      <c r="C61" s="102"/>
      <c r="E61" s="89">
        <v>121500000</v>
      </c>
      <c r="F61" s="84"/>
      <c r="G61" s="89">
        <v>121500000</v>
      </c>
    </row>
    <row r="62" spans="1:7" ht="22.5" customHeight="1" thickTop="1">
      <c r="A62" s="42" t="s">
        <v>88</v>
      </c>
      <c r="B62" s="94"/>
      <c r="C62" s="43"/>
      <c r="E62" s="84"/>
      <c r="F62" s="84"/>
      <c r="G62" s="84"/>
    </row>
    <row r="63" spans="1:7" ht="22.5" customHeight="1">
      <c r="A63" s="42" t="s">
        <v>109</v>
      </c>
      <c r="C63" s="56"/>
      <c r="E63" s="84">
        <v>121500000</v>
      </c>
      <c r="F63" s="84"/>
      <c r="G63" s="84">
        <v>121500000</v>
      </c>
    </row>
    <row r="64" spans="1:7" ht="22.5" customHeight="1">
      <c r="A64" s="42" t="s">
        <v>25</v>
      </c>
      <c r="C64" s="56"/>
      <c r="E64" s="83">
        <v>233350000</v>
      </c>
      <c r="F64" s="83"/>
      <c r="G64" s="83">
        <v>233350000</v>
      </c>
    </row>
    <row r="65" spans="1:6" ht="22.5" customHeight="1">
      <c r="A65" s="42" t="s">
        <v>26</v>
      </c>
      <c r="B65" s="94"/>
      <c r="C65" s="43"/>
      <c r="F65" s="83"/>
    </row>
    <row r="66" spans="1:7" ht="22.5" customHeight="1">
      <c r="A66" s="42" t="s">
        <v>78</v>
      </c>
      <c r="C66" s="43"/>
      <c r="E66" s="83">
        <v>12150000</v>
      </c>
      <c r="F66" s="83"/>
      <c r="G66" s="83">
        <v>12150000</v>
      </c>
    </row>
    <row r="67" spans="1:7" ht="22.5" customHeight="1">
      <c r="A67" s="42" t="s">
        <v>27</v>
      </c>
      <c r="C67" s="56"/>
      <c r="E67" s="86">
        <v>253173479</v>
      </c>
      <c r="F67" s="84"/>
      <c r="G67" s="86">
        <v>243520122</v>
      </c>
    </row>
    <row r="68" spans="1:7" ht="22.5" customHeight="1">
      <c r="A68" s="30" t="s">
        <v>28</v>
      </c>
      <c r="B68" s="94"/>
      <c r="C68" s="56"/>
      <c r="E68" s="86">
        <f>SUM(E63:E67)</f>
        <v>620173479</v>
      </c>
      <c r="F68" s="83"/>
      <c r="G68" s="86">
        <f>SUM(G63:G67)</f>
        <v>610520122</v>
      </c>
    </row>
    <row r="69" spans="1:7" ht="22.5" customHeight="1" thickBot="1">
      <c r="A69" s="30" t="s">
        <v>29</v>
      </c>
      <c r="C69" s="56"/>
      <c r="E69" s="89">
        <f>SUM(E68,E47)</f>
        <v>942976089</v>
      </c>
      <c r="F69" s="83"/>
      <c r="G69" s="89">
        <f>SUM(G68,G47)</f>
        <v>934321451</v>
      </c>
    </row>
    <row r="70" spans="3:7" ht="22.5" customHeight="1" thickTop="1">
      <c r="C70" s="56"/>
      <c r="E70" s="83">
        <f>SUM(E69-E22)</f>
        <v>0</v>
      </c>
      <c r="F70" s="83"/>
      <c r="G70" s="83">
        <f>SUM(G69-G22)</f>
        <v>0</v>
      </c>
    </row>
    <row r="71" spans="1:7" ht="24" customHeight="1">
      <c r="A71" s="21" t="s">
        <v>13</v>
      </c>
      <c r="B71" s="18"/>
      <c r="C71" s="25"/>
      <c r="D71" s="10"/>
      <c r="E71" s="101"/>
      <c r="F71" s="101"/>
      <c r="G71" s="101"/>
    </row>
    <row r="72" spans="1:7" ht="24" customHeight="1">
      <c r="A72" s="21"/>
      <c r="B72" s="18"/>
      <c r="C72" s="25"/>
      <c r="D72" s="10"/>
      <c r="E72" s="24"/>
      <c r="F72" s="10"/>
      <c r="G72" s="24"/>
    </row>
    <row r="73" spans="1:7" ht="24" customHeight="1">
      <c r="A73" s="26"/>
      <c r="B73" s="27"/>
      <c r="C73" s="25"/>
      <c r="D73" s="10"/>
      <c r="E73" s="10"/>
      <c r="F73" s="10"/>
      <c r="G73" s="10"/>
    </row>
    <row r="74" spans="1:7" ht="24" customHeight="1">
      <c r="A74" s="21"/>
      <c r="B74" s="18"/>
      <c r="C74" s="25"/>
      <c r="D74" s="10"/>
      <c r="E74" s="10"/>
      <c r="F74" s="10"/>
      <c r="G74" s="10"/>
    </row>
    <row r="75" spans="1:7" ht="24" customHeight="1">
      <c r="A75" s="21"/>
      <c r="B75" s="19" t="s">
        <v>30</v>
      </c>
      <c r="C75" s="10"/>
      <c r="D75" s="10"/>
      <c r="E75" s="10"/>
      <c r="F75" s="10"/>
      <c r="G75" s="10"/>
    </row>
    <row r="76" spans="1:7" ht="24" customHeight="1">
      <c r="A76" s="26"/>
      <c r="B76" s="27"/>
      <c r="C76" s="28"/>
      <c r="D76" s="10"/>
      <c r="E76" s="10"/>
      <c r="F76" s="10"/>
      <c r="G76" s="10"/>
    </row>
    <row r="77" spans="1:7" ht="24" customHeight="1">
      <c r="A77" s="29"/>
      <c r="B77" s="27"/>
      <c r="C77" s="28"/>
      <c r="D77" s="10"/>
      <c r="E77" s="10"/>
      <c r="F77" s="10"/>
      <c r="G77" s="10"/>
    </row>
  </sheetData>
  <sheetProtection/>
  <printOptions horizontalCentered="1"/>
  <pageMargins left="0.8" right="0.28" top="0.708661417322835" bottom="0.196850393700787" header="0.31496062992126" footer="0.31496062992126"/>
  <pageSetup fitToHeight="6" horizontalDpi="600" verticalDpi="600" orientation="portrait" paperSize="9" scale="90" r:id="rId1"/>
  <rowBreaks count="2" manualBreakCount="2">
    <brk id="24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showGridLines="0" tabSelected="1" view="pageBreakPreview" zoomScaleSheetLayoutView="100" zoomScalePageLayoutView="0" workbookViewId="0" topLeftCell="A64">
      <selection activeCell="E78" sqref="E78"/>
    </sheetView>
  </sheetViews>
  <sheetFormatPr defaultColWidth="10.7109375" defaultRowHeight="24" customHeight="1"/>
  <cols>
    <col min="1" max="1" width="54.00390625" style="35" customWidth="1"/>
    <col min="2" max="2" width="2.421875" style="11" customWidth="1"/>
    <col min="3" max="3" width="5.57421875" style="35" customWidth="1"/>
    <col min="4" max="4" width="1.57421875" style="11" customWidth="1"/>
    <col min="5" max="5" width="17.00390625" style="11" customWidth="1"/>
    <col min="6" max="6" width="1.8515625" style="11" customWidth="1"/>
    <col min="7" max="7" width="17.00390625" style="11" customWidth="1"/>
    <col min="8" max="16384" width="10.7109375" style="11" customWidth="1"/>
  </cols>
  <sheetData>
    <row r="1" spans="2:7" s="6" customFormat="1" ht="24" customHeight="1">
      <c r="B1" s="31"/>
      <c r="C1" s="32"/>
      <c r="D1" s="33"/>
      <c r="E1" s="33"/>
      <c r="F1" s="33"/>
      <c r="G1" s="60" t="s">
        <v>62</v>
      </c>
    </row>
    <row r="2" spans="1:7" s="6" customFormat="1" ht="24" customHeight="1">
      <c r="A2" s="30" t="s">
        <v>0</v>
      </c>
      <c r="B2" s="31"/>
      <c r="C2" s="32"/>
      <c r="D2" s="33"/>
      <c r="E2" s="33"/>
      <c r="F2" s="33"/>
      <c r="G2" s="33"/>
    </row>
    <row r="3" spans="1:7" s="6" customFormat="1" ht="24" customHeight="1">
      <c r="A3" s="30" t="s">
        <v>101</v>
      </c>
      <c r="B3" s="33"/>
      <c r="C3" s="32"/>
      <c r="D3" s="33"/>
      <c r="E3" s="33"/>
      <c r="F3" s="33"/>
      <c r="G3" s="33"/>
    </row>
    <row r="4" spans="1:7" s="6" customFormat="1" ht="24" customHeight="1">
      <c r="A4" s="30" t="s">
        <v>126</v>
      </c>
      <c r="B4" s="33"/>
      <c r="C4" s="32"/>
      <c r="D4" s="33"/>
      <c r="E4" s="33"/>
      <c r="F4" s="33"/>
      <c r="G4" s="33"/>
    </row>
    <row r="5" spans="2:7" s="6" customFormat="1" ht="24" customHeight="1">
      <c r="B5" s="33"/>
      <c r="C5" s="32"/>
      <c r="D5" s="33"/>
      <c r="E5" s="33"/>
      <c r="F5" s="33"/>
      <c r="G5" s="34" t="s">
        <v>1</v>
      </c>
    </row>
    <row r="6" spans="3:7" ht="24" customHeight="1">
      <c r="C6" s="36" t="s">
        <v>2</v>
      </c>
      <c r="E6" s="37">
        <v>2015</v>
      </c>
      <c r="F6" s="38"/>
      <c r="G6" s="37">
        <v>2014</v>
      </c>
    </row>
    <row r="7" spans="1:5" s="15" customFormat="1" ht="24" customHeight="1">
      <c r="A7" s="80" t="s">
        <v>77</v>
      </c>
      <c r="B7" s="40"/>
      <c r="C7" s="39"/>
      <c r="E7" s="41"/>
    </row>
    <row r="8" ht="24" customHeight="1">
      <c r="A8" s="30" t="s">
        <v>31</v>
      </c>
    </row>
    <row r="9" spans="1:7" ht="24" customHeight="1">
      <c r="A9" s="42" t="s">
        <v>32</v>
      </c>
      <c r="B9" s="6"/>
      <c r="C9" s="43"/>
      <c r="E9" s="44">
        <v>299478589</v>
      </c>
      <c r="F9" s="44"/>
      <c r="G9" s="44">
        <v>316531726</v>
      </c>
    </row>
    <row r="10" spans="1:7" ht="24" customHeight="1">
      <c r="A10" s="42" t="s">
        <v>33</v>
      </c>
      <c r="B10" s="6"/>
      <c r="C10" s="43"/>
      <c r="E10" s="44"/>
      <c r="F10" s="44"/>
      <c r="G10" s="44"/>
    </row>
    <row r="11" spans="1:7" ht="24" customHeight="1">
      <c r="A11" s="42" t="s">
        <v>70</v>
      </c>
      <c r="B11" s="6"/>
      <c r="C11" s="43"/>
      <c r="E11" s="44">
        <v>2858294</v>
      </c>
      <c r="F11" s="44"/>
      <c r="G11" s="44">
        <v>5546987</v>
      </c>
    </row>
    <row r="12" spans="1:7" ht="24" customHeight="1">
      <c r="A12" s="42" t="s">
        <v>120</v>
      </c>
      <c r="B12" s="6"/>
      <c r="C12" s="43"/>
      <c r="E12" s="44">
        <v>2769413</v>
      </c>
      <c r="F12" s="44"/>
      <c r="G12" s="44">
        <v>1114972</v>
      </c>
    </row>
    <row r="13" spans="1:7" ht="24" customHeight="1">
      <c r="A13" s="42" t="s">
        <v>9</v>
      </c>
      <c r="B13" s="6"/>
      <c r="C13" s="43"/>
      <c r="E13" s="44">
        <v>467118</v>
      </c>
      <c r="F13" s="44"/>
      <c r="G13" s="44">
        <v>895969</v>
      </c>
    </row>
    <row r="14" spans="1:7" ht="24" customHeight="1">
      <c r="A14" s="30" t="s">
        <v>34</v>
      </c>
      <c r="E14" s="45">
        <f>SUM(E9:E13)</f>
        <v>305573414</v>
      </c>
      <c r="F14" s="44"/>
      <c r="G14" s="45">
        <f>SUM(G9:G13)</f>
        <v>324089654</v>
      </c>
    </row>
    <row r="15" spans="1:7" ht="24" customHeight="1">
      <c r="A15" s="30" t="s">
        <v>35</v>
      </c>
      <c r="E15" s="44"/>
      <c r="F15" s="44"/>
      <c r="G15" s="44"/>
    </row>
    <row r="16" spans="1:7" ht="24" customHeight="1">
      <c r="A16" s="42" t="s">
        <v>110</v>
      </c>
      <c r="B16" s="6"/>
      <c r="E16" s="44">
        <v>247059767</v>
      </c>
      <c r="F16" s="44"/>
      <c r="G16" s="44">
        <v>274761482</v>
      </c>
    </row>
    <row r="17" spans="1:7" ht="24" customHeight="1">
      <c r="A17" s="42" t="s">
        <v>36</v>
      </c>
      <c r="B17" s="46"/>
      <c r="C17" s="43"/>
      <c r="E17" s="44">
        <v>12749973</v>
      </c>
      <c r="F17" s="44"/>
      <c r="G17" s="44">
        <v>15437303</v>
      </c>
    </row>
    <row r="18" spans="1:7" ht="24" customHeight="1">
      <c r="A18" s="17" t="s">
        <v>37</v>
      </c>
      <c r="B18" s="18"/>
      <c r="C18" s="16"/>
      <c r="D18" s="10"/>
      <c r="E18" s="44">
        <v>18878411</v>
      </c>
      <c r="F18" s="44"/>
      <c r="G18" s="44">
        <v>17892323</v>
      </c>
    </row>
    <row r="19" spans="1:7" ht="24" customHeight="1">
      <c r="A19" s="1" t="s">
        <v>38</v>
      </c>
      <c r="B19" s="10"/>
      <c r="C19" s="9"/>
      <c r="D19" s="10"/>
      <c r="E19" s="45">
        <f>SUM(E16:E18)</f>
        <v>278688151</v>
      </c>
      <c r="F19" s="22"/>
      <c r="G19" s="45">
        <f>SUM(G16:G18)</f>
        <v>308091108</v>
      </c>
    </row>
    <row r="20" spans="1:7" ht="24" customHeight="1">
      <c r="A20" s="1" t="s">
        <v>107</v>
      </c>
      <c r="B20" s="18"/>
      <c r="C20" s="9"/>
      <c r="D20" s="10"/>
      <c r="E20" s="44">
        <f>E14-E19</f>
        <v>26885263</v>
      </c>
      <c r="F20" s="22"/>
      <c r="G20" s="44">
        <f>G14-G19</f>
        <v>15998546</v>
      </c>
    </row>
    <row r="21" spans="1:7" ht="24" customHeight="1">
      <c r="A21" s="17" t="s">
        <v>39</v>
      </c>
      <c r="B21" s="10"/>
      <c r="C21" s="9"/>
      <c r="D21" s="10"/>
      <c r="E21" s="90">
        <v>-42066</v>
      </c>
      <c r="F21" s="44"/>
      <c r="G21" s="90">
        <v>-54262</v>
      </c>
    </row>
    <row r="22" spans="1:7" ht="24" customHeight="1">
      <c r="A22" s="1" t="s">
        <v>95</v>
      </c>
      <c r="B22" s="10"/>
      <c r="D22" s="10"/>
      <c r="E22" s="44">
        <f>SUM(E20:E21)</f>
        <v>26843197</v>
      </c>
      <c r="F22" s="22"/>
      <c r="G22" s="44">
        <f>SUM(G20:G21)</f>
        <v>15944284</v>
      </c>
    </row>
    <row r="23" spans="1:7" ht="24" customHeight="1">
      <c r="A23" s="17" t="s">
        <v>96</v>
      </c>
      <c r="B23" s="10"/>
      <c r="C23" s="16">
        <v>8</v>
      </c>
      <c r="D23" s="10"/>
      <c r="E23" s="90">
        <v>-5365833</v>
      </c>
      <c r="F23" s="47"/>
      <c r="G23" s="90">
        <v>-3235717</v>
      </c>
    </row>
    <row r="24" spans="1:7" ht="24" customHeight="1">
      <c r="A24" s="1" t="s">
        <v>79</v>
      </c>
      <c r="B24" s="7"/>
      <c r="C24" s="9"/>
      <c r="D24" s="10"/>
      <c r="E24" s="91">
        <f>SUM(E22:E23)</f>
        <v>21477364</v>
      </c>
      <c r="F24" s="23"/>
      <c r="G24" s="91">
        <f>SUM(G22:G23)</f>
        <v>12708567</v>
      </c>
    </row>
    <row r="25" spans="1:7" ht="24" customHeight="1">
      <c r="A25" s="1" t="s">
        <v>71</v>
      </c>
      <c r="B25" s="10"/>
      <c r="C25" s="9"/>
      <c r="D25" s="10"/>
      <c r="E25" s="90">
        <v>0</v>
      </c>
      <c r="F25" s="23"/>
      <c r="G25" s="90">
        <v>0</v>
      </c>
    </row>
    <row r="26" spans="1:7" ht="24" customHeight="1" thickBot="1">
      <c r="A26" s="1" t="s">
        <v>72</v>
      </c>
      <c r="B26" s="10"/>
      <c r="C26" s="9"/>
      <c r="D26" s="10"/>
      <c r="E26" s="92">
        <f>SUM(E24:E25)</f>
        <v>21477364</v>
      </c>
      <c r="F26" s="23"/>
      <c r="G26" s="92">
        <f>SUM(G24:G25)</f>
        <v>12708567</v>
      </c>
    </row>
    <row r="27" spans="1:7" ht="24" customHeight="1" thickTop="1">
      <c r="A27" s="42"/>
      <c r="C27" s="9"/>
      <c r="E27" s="47"/>
      <c r="F27" s="47"/>
      <c r="G27" s="47"/>
    </row>
    <row r="28" spans="1:3" ht="24" customHeight="1">
      <c r="A28" s="30" t="s">
        <v>40</v>
      </c>
      <c r="C28" s="43">
        <v>9</v>
      </c>
    </row>
    <row r="29" spans="1:7" ht="24" customHeight="1" thickBot="1">
      <c r="A29" s="42" t="s">
        <v>41</v>
      </c>
      <c r="B29" s="6"/>
      <c r="C29" s="43"/>
      <c r="E29" s="103">
        <f>E26/121500000</f>
        <v>0.1767684279835391</v>
      </c>
      <c r="F29" s="104"/>
      <c r="G29" s="103">
        <f>G26/121500000</f>
        <v>0.10459725925925926</v>
      </c>
    </row>
    <row r="30" spans="5:7" ht="24" customHeight="1" thickTop="1">
      <c r="E30" s="49"/>
      <c r="F30" s="50"/>
      <c r="G30" s="49"/>
    </row>
    <row r="31" spans="1:7" ht="24" customHeight="1">
      <c r="A31" s="35" t="s">
        <v>13</v>
      </c>
      <c r="C31" s="51"/>
      <c r="E31" s="50"/>
      <c r="F31" s="50"/>
      <c r="G31" s="50"/>
    </row>
    <row r="32" spans="3:7" ht="24" customHeight="1">
      <c r="C32" s="51"/>
      <c r="E32" s="50"/>
      <c r="F32" s="50"/>
      <c r="G32" s="50"/>
    </row>
    <row r="33" spans="2:7" s="6" customFormat="1" ht="24" customHeight="1">
      <c r="B33" s="31"/>
      <c r="C33" s="32"/>
      <c r="D33" s="33"/>
      <c r="E33" s="33"/>
      <c r="F33" s="33"/>
      <c r="G33" s="60" t="s">
        <v>62</v>
      </c>
    </row>
    <row r="34" spans="1:7" s="6" customFormat="1" ht="24" customHeight="1">
      <c r="A34" s="30" t="s">
        <v>0</v>
      </c>
      <c r="B34" s="31"/>
      <c r="C34" s="32"/>
      <c r="D34" s="33"/>
      <c r="E34" s="33"/>
      <c r="F34" s="33"/>
      <c r="G34" s="33"/>
    </row>
    <row r="35" spans="1:7" s="6" customFormat="1" ht="24" customHeight="1">
      <c r="A35" s="30" t="s">
        <v>101</v>
      </c>
      <c r="B35" s="33"/>
      <c r="C35" s="32"/>
      <c r="D35" s="33"/>
      <c r="E35" s="33"/>
      <c r="F35" s="33"/>
      <c r="G35" s="33"/>
    </row>
    <row r="36" spans="1:7" s="6" customFormat="1" ht="24" customHeight="1">
      <c r="A36" s="30" t="s">
        <v>127</v>
      </c>
      <c r="B36" s="33"/>
      <c r="C36" s="32"/>
      <c r="D36" s="33"/>
      <c r="E36" s="33"/>
      <c r="F36" s="33"/>
      <c r="G36" s="33"/>
    </row>
    <row r="37" spans="2:7" s="6" customFormat="1" ht="24" customHeight="1">
      <c r="B37" s="33"/>
      <c r="C37" s="32"/>
      <c r="D37" s="33"/>
      <c r="E37" s="33"/>
      <c r="F37" s="33"/>
      <c r="G37" s="34" t="s">
        <v>1</v>
      </c>
    </row>
    <row r="38" spans="3:7" ht="24" customHeight="1">
      <c r="C38" s="36" t="s">
        <v>2</v>
      </c>
      <c r="E38" s="37">
        <v>2015</v>
      </c>
      <c r="F38" s="38"/>
      <c r="G38" s="37">
        <v>2014</v>
      </c>
    </row>
    <row r="39" spans="1:5" s="15" customFormat="1" ht="24" customHeight="1">
      <c r="A39" s="80" t="s">
        <v>77</v>
      </c>
      <c r="B39" s="40"/>
      <c r="C39" s="39"/>
      <c r="E39" s="41"/>
    </row>
    <row r="40" ht="24" customHeight="1">
      <c r="A40" s="30" t="s">
        <v>31</v>
      </c>
    </row>
    <row r="41" spans="1:7" ht="24" customHeight="1">
      <c r="A41" s="42" t="s">
        <v>32</v>
      </c>
      <c r="B41" s="6"/>
      <c r="C41" s="43"/>
      <c r="E41" s="44">
        <v>570875136</v>
      </c>
      <c r="F41" s="44"/>
      <c r="G41" s="44">
        <v>615327427</v>
      </c>
    </row>
    <row r="42" spans="1:7" ht="24" customHeight="1">
      <c r="A42" s="42" t="s">
        <v>33</v>
      </c>
      <c r="B42" s="6"/>
      <c r="C42" s="43"/>
      <c r="E42" s="44"/>
      <c r="F42" s="44"/>
      <c r="G42" s="44"/>
    </row>
    <row r="43" spans="1:7" ht="24" customHeight="1">
      <c r="A43" s="42" t="s">
        <v>70</v>
      </c>
      <c r="B43" s="6"/>
      <c r="C43" s="43"/>
      <c r="E43" s="44">
        <v>6903992</v>
      </c>
      <c r="F43" s="44"/>
      <c r="G43" s="44">
        <v>11717461</v>
      </c>
    </row>
    <row r="44" spans="1:7" ht="24" customHeight="1">
      <c r="A44" s="42" t="s">
        <v>120</v>
      </c>
      <c r="B44" s="6"/>
      <c r="C44" s="43"/>
      <c r="E44" s="44">
        <v>2582883</v>
      </c>
      <c r="F44" s="44"/>
      <c r="G44" s="44">
        <v>1820607</v>
      </c>
    </row>
    <row r="45" spans="1:7" ht="24" customHeight="1">
      <c r="A45" s="42" t="s">
        <v>9</v>
      </c>
      <c r="B45" s="6"/>
      <c r="C45" s="43"/>
      <c r="E45" s="44">
        <v>865811</v>
      </c>
      <c r="F45" s="44"/>
      <c r="G45" s="44">
        <v>1331159</v>
      </c>
    </row>
    <row r="46" spans="1:7" ht="24" customHeight="1">
      <c r="A46" s="30" t="s">
        <v>34</v>
      </c>
      <c r="E46" s="45">
        <f>SUM(E40:E45)</f>
        <v>581227822</v>
      </c>
      <c r="F46" s="44"/>
      <c r="G46" s="45">
        <f>SUM(G40:G45)</f>
        <v>630196654</v>
      </c>
    </row>
    <row r="47" spans="1:7" ht="24" customHeight="1">
      <c r="A47" s="30" t="s">
        <v>35</v>
      </c>
      <c r="E47" s="44"/>
      <c r="F47" s="44"/>
      <c r="G47" s="44"/>
    </row>
    <row r="48" spans="1:7" ht="24" customHeight="1">
      <c r="A48" s="42" t="s">
        <v>110</v>
      </c>
      <c r="B48" s="6"/>
      <c r="E48" s="44">
        <v>480326324</v>
      </c>
      <c r="F48" s="44"/>
      <c r="G48" s="44">
        <v>537758133</v>
      </c>
    </row>
    <row r="49" spans="1:7" ht="24" customHeight="1">
      <c r="A49" s="42" t="s">
        <v>36</v>
      </c>
      <c r="B49" s="46"/>
      <c r="C49" s="43"/>
      <c r="E49" s="44">
        <v>23914313</v>
      </c>
      <c r="F49" s="44"/>
      <c r="G49" s="44">
        <v>29363900</v>
      </c>
    </row>
    <row r="50" spans="1:7" ht="24" customHeight="1">
      <c r="A50" s="17" t="s">
        <v>37</v>
      </c>
      <c r="B50" s="18"/>
      <c r="C50" s="16"/>
      <c r="D50" s="10"/>
      <c r="E50" s="44">
        <v>34160172</v>
      </c>
      <c r="F50" s="44"/>
      <c r="G50" s="44">
        <v>33898931</v>
      </c>
    </row>
    <row r="51" spans="1:7" ht="24" customHeight="1">
      <c r="A51" s="1" t="s">
        <v>38</v>
      </c>
      <c r="B51" s="10"/>
      <c r="C51" s="9"/>
      <c r="D51" s="10"/>
      <c r="E51" s="45">
        <f>SUM(E48:E50)</f>
        <v>538400809</v>
      </c>
      <c r="F51" s="22"/>
      <c r="G51" s="45">
        <f>SUM(G48:G50)</f>
        <v>601020964</v>
      </c>
    </row>
    <row r="52" spans="1:7" ht="24" customHeight="1">
      <c r="A52" s="1" t="s">
        <v>107</v>
      </c>
      <c r="B52" s="18"/>
      <c r="C52" s="9"/>
      <c r="D52" s="10"/>
      <c r="E52" s="44">
        <f>E46-E51</f>
        <v>42827013</v>
      </c>
      <c r="F52" s="22"/>
      <c r="G52" s="44">
        <f>G46-G51</f>
        <v>29175690</v>
      </c>
    </row>
    <row r="53" spans="1:7" ht="24" customHeight="1">
      <c r="A53" s="17" t="s">
        <v>39</v>
      </c>
      <c r="B53" s="10"/>
      <c r="C53" s="9"/>
      <c r="D53" s="10"/>
      <c r="E53" s="90">
        <v>-87259</v>
      </c>
      <c r="F53" s="44"/>
      <c r="G53" s="90">
        <v>-113044</v>
      </c>
    </row>
    <row r="54" spans="1:7" ht="24" customHeight="1">
      <c r="A54" s="1" t="s">
        <v>95</v>
      </c>
      <c r="B54" s="10"/>
      <c r="D54" s="10"/>
      <c r="E54" s="44">
        <f>SUM(E52:E53)</f>
        <v>42739754</v>
      </c>
      <c r="F54" s="22"/>
      <c r="G54" s="44">
        <f>SUM(G52:G53)</f>
        <v>29062646</v>
      </c>
    </row>
    <row r="55" spans="1:7" ht="24" customHeight="1">
      <c r="A55" s="17" t="s">
        <v>96</v>
      </c>
      <c r="B55" s="10"/>
      <c r="C55" s="16">
        <v>8</v>
      </c>
      <c r="D55" s="10"/>
      <c r="E55" s="90">
        <v>-8786397</v>
      </c>
      <c r="F55" s="47"/>
      <c r="G55" s="90">
        <v>-5873502</v>
      </c>
    </row>
    <row r="56" spans="1:7" ht="24" customHeight="1">
      <c r="A56" s="1" t="s">
        <v>79</v>
      </c>
      <c r="B56" s="7"/>
      <c r="C56" s="9"/>
      <c r="D56" s="10"/>
      <c r="E56" s="91">
        <f>SUM(E54:E55)</f>
        <v>33953357</v>
      </c>
      <c r="F56" s="23"/>
      <c r="G56" s="91">
        <f>SUM(G54:G55)</f>
        <v>23189144</v>
      </c>
    </row>
    <row r="57" spans="1:7" ht="24" customHeight="1">
      <c r="A57" s="1" t="s">
        <v>71</v>
      </c>
      <c r="B57" s="10"/>
      <c r="C57" s="9"/>
      <c r="D57" s="10"/>
      <c r="E57" s="90">
        <v>0</v>
      </c>
      <c r="F57" s="23"/>
      <c r="G57" s="90">
        <v>0</v>
      </c>
    </row>
    <row r="58" spans="1:7" ht="24" customHeight="1" thickBot="1">
      <c r="A58" s="1" t="s">
        <v>72</v>
      </c>
      <c r="B58" s="10"/>
      <c r="C58" s="9"/>
      <c r="D58" s="10"/>
      <c r="E58" s="92">
        <f>SUM(E56:E57)</f>
        <v>33953357</v>
      </c>
      <c r="F58" s="23"/>
      <c r="G58" s="92">
        <f>SUM(G56:G57)</f>
        <v>23189144</v>
      </c>
    </row>
    <row r="59" spans="1:7" ht="24" customHeight="1" thickTop="1">
      <c r="A59" s="42"/>
      <c r="C59" s="9"/>
      <c r="E59" s="47"/>
      <c r="F59" s="47"/>
      <c r="G59" s="47"/>
    </row>
    <row r="60" spans="1:3" ht="24" customHeight="1">
      <c r="A60" s="30" t="s">
        <v>40</v>
      </c>
      <c r="C60" s="43">
        <v>9</v>
      </c>
    </row>
    <row r="61" spans="1:7" ht="24" customHeight="1" thickBot="1">
      <c r="A61" s="42" t="s">
        <v>41</v>
      </c>
      <c r="B61" s="6"/>
      <c r="C61" s="43"/>
      <c r="E61" s="79">
        <f>E58/121500000</f>
        <v>0.27945149794238683</v>
      </c>
      <c r="F61" s="48"/>
      <c r="G61" s="79">
        <f>G58/121500000</f>
        <v>0.1908571522633745</v>
      </c>
    </row>
    <row r="62" spans="5:7" ht="24" customHeight="1" thickTop="1">
      <c r="E62" s="49"/>
      <c r="F62" s="50"/>
      <c r="G62" s="49"/>
    </row>
    <row r="63" spans="1:7" ht="24" customHeight="1">
      <c r="A63" s="35" t="s">
        <v>13</v>
      </c>
      <c r="C63" s="51"/>
      <c r="E63" s="50"/>
      <c r="F63" s="50"/>
      <c r="G63" s="50"/>
    </row>
    <row r="64" spans="3:7" ht="24" customHeight="1">
      <c r="C64" s="51"/>
      <c r="E64" s="50"/>
      <c r="F64" s="50"/>
      <c r="G64" s="50"/>
    </row>
    <row r="65" spans="2:7" s="6" customFormat="1" ht="24" customHeight="1">
      <c r="B65" s="31"/>
      <c r="C65" s="32"/>
      <c r="D65" s="33"/>
      <c r="E65" s="33"/>
      <c r="F65" s="33"/>
      <c r="G65" s="60" t="s">
        <v>62</v>
      </c>
    </row>
    <row r="66" spans="1:7" s="6" customFormat="1" ht="24" customHeight="1">
      <c r="A66" s="30" t="s">
        <v>0</v>
      </c>
      <c r="B66" s="31"/>
      <c r="C66" s="32"/>
      <c r="D66" s="33"/>
      <c r="E66" s="33"/>
      <c r="F66" s="33"/>
      <c r="G66" s="33"/>
    </row>
    <row r="67" spans="1:7" s="6" customFormat="1" ht="24" customHeight="1">
      <c r="A67" s="30" t="s">
        <v>102</v>
      </c>
      <c r="B67" s="31"/>
      <c r="C67" s="32"/>
      <c r="D67" s="33"/>
      <c r="E67" s="33"/>
      <c r="F67" s="33"/>
      <c r="G67" s="33"/>
    </row>
    <row r="68" spans="1:7" s="6" customFormat="1" ht="24" customHeight="1">
      <c r="A68" s="30" t="s">
        <v>127</v>
      </c>
      <c r="B68" s="33"/>
      <c r="C68" s="32"/>
      <c r="D68" s="33"/>
      <c r="E68" s="33"/>
      <c r="F68" s="33"/>
      <c r="G68" s="33"/>
    </row>
    <row r="69" spans="2:7" s="6" customFormat="1" ht="24" customHeight="1">
      <c r="B69" s="33"/>
      <c r="C69" s="32"/>
      <c r="D69" s="33"/>
      <c r="E69" s="33"/>
      <c r="F69" s="33"/>
      <c r="G69" s="34" t="s">
        <v>1</v>
      </c>
    </row>
    <row r="70" spans="3:7" ht="24" customHeight="1">
      <c r="C70" s="36"/>
      <c r="E70" s="37">
        <v>2015</v>
      </c>
      <c r="F70" s="38"/>
      <c r="G70" s="37">
        <v>2014</v>
      </c>
    </row>
    <row r="71" spans="1:7" s="53" customFormat="1" ht="24" customHeight="1">
      <c r="A71" s="52" t="s">
        <v>75</v>
      </c>
      <c r="C71" s="54"/>
      <c r="E71" s="55"/>
      <c r="F71" s="55"/>
      <c r="G71" s="55"/>
    </row>
    <row r="72" spans="1:7" ht="24" customHeight="1">
      <c r="A72" s="35" t="s">
        <v>42</v>
      </c>
      <c r="C72" s="56"/>
      <c r="E72" s="49">
        <f>SUM(E54)</f>
        <v>42739754</v>
      </c>
      <c r="F72" s="49"/>
      <c r="G72" s="49">
        <f>SUM(G54)</f>
        <v>29062646</v>
      </c>
    </row>
    <row r="73" spans="1:7" ht="24" customHeight="1">
      <c r="A73" s="35" t="s">
        <v>43</v>
      </c>
      <c r="C73" s="56"/>
      <c r="E73" s="57"/>
      <c r="F73" s="57"/>
      <c r="G73" s="57"/>
    </row>
    <row r="74" spans="1:7" ht="24" customHeight="1">
      <c r="A74" s="35" t="s">
        <v>44</v>
      </c>
      <c r="C74" s="56"/>
      <c r="E74" s="57"/>
      <c r="F74" s="57"/>
      <c r="G74" s="57"/>
    </row>
    <row r="75" spans="1:7" ht="24" customHeight="1">
      <c r="A75" s="35" t="s">
        <v>45</v>
      </c>
      <c r="E75" s="44">
        <v>9294191</v>
      </c>
      <c r="F75" s="44"/>
      <c r="G75" s="44">
        <v>8640542</v>
      </c>
    </row>
    <row r="76" spans="1:7" ht="24" customHeight="1">
      <c r="A76" s="35" t="s">
        <v>134</v>
      </c>
      <c r="E76" s="44">
        <v>825970</v>
      </c>
      <c r="F76" s="44"/>
      <c r="G76" s="44">
        <v>0</v>
      </c>
    </row>
    <row r="77" spans="1:7" ht="24" customHeight="1">
      <c r="A77" s="35" t="s">
        <v>141</v>
      </c>
      <c r="E77" s="44">
        <v>-3812431</v>
      </c>
      <c r="F77" s="44"/>
      <c r="G77" s="44">
        <v>1068961</v>
      </c>
    </row>
    <row r="78" spans="1:7" ht="24" customHeight="1">
      <c r="A78" s="35" t="s">
        <v>137</v>
      </c>
      <c r="E78" s="44">
        <v>145926</v>
      </c>
      <c r="F78" s="44"/>
      <c r="G78" s="44">
        <v>4261</v>
      </c>
    </row>
    <row r="79" spans="1:7" ht="24" customHeight="1">
      <c r="A79" s="17" t="s">
        <v>46</v>
      </c>
      <c r="E79" s="44">
        <v>1695822</v>
      </c>
      <c r="F79" s="44"/>
      <c r="G79" s="44">
        <v>1590809</v>
      </c>
    </row>
    <row r="80" spans="1:7" ht="24" customHeight="1">
      <c r="A80" s="35" t="s">
        <v>138</v>
      </c>
      <c r="E80" s="44">
        <v>-770874</v>
      </c>
      <c r="F80" s="44"/>
      <c r="G80" s="44">
        <v>3016</v>
      </c>
    </row>
    <row r="81" spans="1:7" ht="24" customHeight="1">
      <c r="A81" s="35" t="s">
        <v>47</v>
      </c>
      <c r="E81" s="44">
        <v>-292022</v>
      </c>
      <c r="F81" s="44"/>
      <c r="G81" s="44">
        <v>-201525</v>
      </c>
    </row>
    <row r="82" spans="1:7" ht="24" customHeight="1">
      <c r="A82" s="35" t="s">
        <v>48</v>
      </c>
      <c r="E82" s="90">
        <v>87259</v>
      </c>
      <c r="F82" s="44"/>
      <c r="G82" s="90">
        <v>113044</v>
      </c>
    </row>
    <row r="83" spans="1:7" ht="24" customHeight="1">
      <c r="A83" s="35" t="s">
        <v>49</v>
      </c>
      <c r="E83" s="83"/>
      <c r="F83" s="83"/>
      <c r="G83" s="83"/>
    </row>
    <row r="84" spans="1:7" ht="24" customHeight="1">
      <c r="A84" s="35" t="s">
        <v>50</v>
      </c>
      <c r="E84" s="84">
        <f>SUM(E72:E82)</f>
        <v>49913595</v>
      </c>
      <c r="F84" s="84"/>
      <c r="G84" s="84">
        <f>SUM(G72:G82)</f>
        <v>40281754</v>
      </c>
    </row>
    <row r="85" spans="1:7" ht="24" customHeight="1">
      <c r="A85" s="35" t="s">
        <v>51</v>
      </c>
      <c r="E85" s="83"/>
      <c r="F85" s="83"/>
      <c r="G85" s="83"/>
    </row>
    <row r="86" spans="1:7" ht="24" customHeight="1">
      <c r="A86" s="35" t="s">
        <v>89</v>
      </c>
      <c r="E86" s="44">
        <v>12002135</v>
      </c>
      <c r="F86" s="44"/>
      <c r="G86" s="44">
        <v>2276594</v>
      </c>
    </row>
    <row r="87" spans="1:7" ht="24" customHeight="1">
      <c r="A87" s="35" t="s">
        <v>52</v>
      </c>
      <c r="E87" s="44">
        <v>-12307564</v>
      </c>
      <c r="F87" s="44"/>
      <c r="G87" s="44">
        <v>-49151975</v>
      </c>
    </row>
    <row r="88" spans="1:7" ht="24" customHeight="1">
      <c r="A88" s="35" t="s">
        <v>53</v>
      </c>
      <c r="E88" s="44">
        <v>1285768</v>
      </c>
      <c r="F88" s="44"/>
      <c r="G88" s="44">
        <v>-6384341</v>
      </c>
    </row>
    <row r="89" spans="1:7" ht="24" customHeight="1">
      <c r="A89" s="35" t="s">
        <v>135</v>
      </c>
      <c r="E89" s="44">
        <v>2700</v>
      </c>
      <c r="F89" s="44"/>
      <c r="G89" s="44">
        <v>0</v>
      </c>
    </row>
    <row r="90" spans="1:7" ht="24" customHeight="1">
      <c r="A90" s="35" t="s">
        <v>54</v>
      </c>
      <c r="E90" s="44"/>
      <c r="F90" s="44"/>
      <c r="G90" s="44"/>
    </row>
    <row r="91" spans="1:7" ht="24" customHeight="1">
      <c r="A91" s="35" t="s">
        <v>121</v>
      </c>
      <c r="E91" s="44">
        <v>-5758743</v>
      </c>
      <c r="F91" s="44"/>
      <c r="G91" s="44">
        <v>13948471</v>
      </c>
    </row>
    <row r="92" spans="1:7" ht="24" customHeight="1">
      <c r="A92" s="35" t="s">
        <v>55</v>
      </c>
      <c r="E92" s="44">
        <v>369260</v>
      </c>
      <c r="F92" s="44"/>
      <c r="G92" s="44">
        <v>-653884</v>
      </c>
    </row>
    <row r="93" spans="1:7" ht="24" customHeight="1">
      <c r="A93" s="35" t="s">
        <v>46</v>
      </c>
      <c r="E93" s="90">
        <v>-292416</v>
      </c>
      <c r="F93" s="44"/>
      <c r="G93" s="90">
        <v>0</v>
      </c>
    </row>
    <row r="94" spans="1:7" ht="24" customHeight="1">
      <c r="A94" s="35" t="s">
        <v>122</v>
      </c>
      <c r="E94" s="44">
        <f>SUM(E84:E93)</f>
        <v>45214735</v>
      </c>
      <c r="F94" s="84"/>
      <c r="G94" s="44">
        <f>SUM(G84:G93)</f>
        <v>316619</v>
      </c>
    </row>
    <row r="95" spans="1:7" ht="24" customHeight="1">
      <c r="A95" s="35" t="s">
        <v>56</v>
      </c>
      <c r="E95" s="47">
        <v>-87259</v>
      </c>
      <c r="F95" s="47"/>
      <c r="G95" s="47">
        <v>-113044</v>
      </c>
    </row>
    <row r="96" spans="1:7" ht="24" customHeight="1">
      <c r="A96" s="58" t="s">
        <v>94</v>
      </c>
      <c r="B96" s="6"/>
      <c r="C96" s="56"/>
      <c r="E96" s="90">
        <v>-1466199</v>
      </c>
      <c r="F96" s="44"/>
      <c r="G96" s="90">
        <v>-4371</v>
      </c>
    </row>
    <row r="97" spans="1:7" ht="24" customHeight="1">
      <c r="A97" s="59" t="s">
        <v>123</v>
      </c>
      <c r="B97" s="6"/>
      <c r="C97" s="56"/>
      <c r="E97" s="90">
        <f>SUM(E94:E96)</f>
        <v>43661277</v>
      </c>
      <c r="F97" s="81"/>
      <c r="G97" s="90">
        <f>SUM(G94:G96)</f>
        <v>199204</v>
      </c>
    </row>
    <row r="98" spans="1:3" ht="24" customHeight="1">
      <c r="A98" s="58"/>
      <c r="B98" s="6"/>
      <c r="C98" s="56"/>
    </row>
    <row r="99" spans="1:3" ht="24" customHeight="1">
      <c r="A99" s="58" t="s">
        <v>13</v>
      </c>
      <c r="B99" s="6"/>
      <c r="C99" s="56"/>
    </row>
    <row r="100" spans="2:7" s="6" customFormat="1" ht="24" customHeight="1">
      <c r="B100" s="31"/>
      <c r="C100" s="32"/>
      <c r="D100" s="33"/>
      <c r="E100" s="33"/>
      <c r="F100" s="33"/>
      <c r="G100" s="60" t="s">
        <v>62</v>
      </c>
    </row>
    <row r="101" spans="1:7" s="6" customFormat="1" ht="24" customHeight="1">
      <c r="A101" s="30" t="s">
        <v>0</v>
      </c>
      <c r="B101" s="31"/>
      <c r="C101" s="32"/>
      <c r="D101" s="33"/>
      <c r="E101" s="33"/>
      <c r="F101" s="33"/>
      <c r="G101" s="33"/>
    </row>
    <row r="102" spans="1:7" s="6" customFormat="1" ht="24" customHeight="1">
      <c r="A102" s="30" t="s">
        <v>103</v>
      </c>
      <c r="B102" s="31"/>
      <c r="C102" s="32"/>
      <c r="D102" s="33"/>
      <c r="E102" s="33"/>
      <c r="F102" s="33"/>
      <c r="G102" s="33"/>
    </row>
    <row r="103" spans="1:7" s="6" customFormat="1" ht="24" customHeight="1">
      <c r="A103" s="30" t="s">
        <v>128</v>
      </c>
      <c r="B103" s="33"/>
      <c r="C103" s="32"/>
      <c r="D103" s="33"/>
      <c r="E103" s="33"/>
      <c r="F103" s="33"/>
      <c r="G103" s="33"/>
    </row>
    <row r="104" spans="2:7" s="6" customFormat="1" ht="24" customHeight="1">
      <c r="B104" s="33"/>
      <c r="C104" s="32"/>
      <c r="D104" s="33"/>
      <c r="E104" s="33"/>
      <c r="F104" s="33"/>
      <c r="G104" s="34" t="s">
        <v>1</v>
      </c>
    </row>
    <row r="105" spans="3:7" ht="24" customHeight="1">
      <c r="C105" s="36"/>
      <c r="E105" s="37">
        <v>2015</v>
      </c>
      <c r="F105" s="38"/>
      <c r="G105" s="37">
        <v>2014</v>
      </c>
    </row>
    <row r="106" spans="1:7" ht="24" customHeight="1">
      <c r="A106" s="52" t="s">
        <v>74</v>
      </c>
      <c r="B106" s="53"/>
      <c r="C106" s="56"/>
      <c r="E106" s="50"/>
      <c r="F106" s="60"/>
      <c r="G106" s="50"/>
    </row>
    <row r="107" spans="1:7" ht="24" customHeight="1">
      <c r="A107" s="35" t="s">
        <v>80</v>
      </c>
      <c r="C107" s="56"/>
      <c r="E107" s="47">
        <v>-5047224</v>
      </c>
      <c r="F107" s="47"/>
      <c r="G107" s="47">
        <v>-14093495</v>
      </c>
    </row>
    <row r="108" spans="1:7" ht="24" customHeight="1">
      <c r="A108" s="35" t="s">
        <v>136</v>
      </c>
      <c r="C108" s="56"/>
      <c r="E108" s="47">
        <v>-432500</v>
      </c>
      <c r="F108" s="47"/>
      <c r="G108" s="47">
        <v>0</v>
      </c>
    </row>
    <row r="109" spans="1:7" ht="24" customHeight="1">
      <c r="A109" s="35" t="s">
        <v>139</v>
      </c>
      <c r="C109" s="56"/>
      <c r="E109" s="47">
        <v>55579</v>
      </c>
      <c r="F109" s="47"/>
      <c r="G109" s="47">
        <v>19421</v>
      </c>
    </row>
    <row r="110" spans="1:7" s="61" customFormat="1" ht="24" customHeight="1">
      <c r="A110" s="9" t="s">
        <v>57</v>
      </c>
      <c r="C110" s="62"/>
      <c r="E110" s="47">
        <v>283872</v>
      </c>
      <c r="F110" s="47"/>
      <c r="G110" s="47">
        <v>203880</v>
      </c>
    </row>
    <row r="111" spans="1:7" ht="24" customHeight="1">
      <c r="A111" s="52" t="s">
        <v>90</v>
      </c>
      <c r="C111" s="56"/>
      <c r="E111" s="45">
        <f>SUM(E107:E110)</f>
        <v>-5140273</v>
      </c>
      <c r="F111" s="44"/>
      <c r="G111" s="45">
        <f>SUM(G107:G110)</f>
        <v>-13870194</v>
      </c>
    </row>
    <row r="112" spans="1:7" ht="24" customHeight="1">
      <c r="A112" s="52" t="s">
        <v>76</v>
      </c>
      <c r="B112" s="53"/>
      <c r="C112" s="56"/>
      <c r="E112" s="44"/>
      <c r="F112" s="44"/>
      <c r="G112" s="44"/>
    </row>
    <row r="113" spans="1:7" ht="24" customHeight="1">
      <c r="A113" s="35" t="s">
        <v>81</v>
      </c>
      <c r="B113" s="53"/>
      <c r="C113" s="56"/>
      <c r="E113" s="105">
        <v>-391409</v>
      </c>
      <c r="F113" s="44"/>
      <c r="G113" s="44">
        <v>-365624</v>
      </c>
    </row>
    <row r="114" spans="1:7" ht="24" customHeight="1">
      <c r="A114" s="35" t="s">
        <v>124</v>
      </c>
      <c r="B114" s="6"/>
      <c r="C114" s="56"/>
      <c r="D114" s="11">
        <v>0</v>
      </c>
      <c r="E114" s="105">
        <v>-24300000</v>
      </c>
      <c r="F114" s="44"/>
      <c r="G114" s="44">
        <v>-30375000</v>
      </c>
    </row>
    <row r="115" spans="1:7" ht="24" customHeight="1">
      <c r="A115" s="52" t="s">
        <v>58</v>
      </c>
      <c r="B115" s="6"/>
      <c r="C115" s="56"/>
      <c r="E115" s="45">
        <f>SUM(E113:E114)</f>
        <v>-24691409</v>
      </c>
      <c r="F115" s="44"/>
      <c r="G115" s="45">
        <f>SUM(G113:G114)</f>
        <v>-30740624</v>
      </c>
    </row>
    <row r="116" spans="1:7" ht="24" customHeight="1">
      <c r="A116" s="52" t="s">
        <v>140</v>
      </c>
      <c r="C116" s="56"/>
      <c r="E116" s="47">
        <f>E115+E111+E97</f>
        <v>13829595</v>
      </c>
      <c r="F116" s="44"/>
      <c r="G116" s="47">
        <f>G115+G111+G97</f>
        <v>-44411614</v>
      </c>
    </row>
    <row r="117" spans="1:7" ht="24" customHeight="1">
      <c r="A117" s="35" t="s">
        <v>115</v>
      </c>
      <c r="C117" s="56"/>
      <c r="D117" s="56"/>
      <c r="E117" s="47">
        <v>3190</v>
      </c>
      <c r="F117" s="47"/>
      <c r="G117" s="47">
        <v>-334</v>
      </c>
    </row>
    <row r="118" spans="1:7" ht="24" customHeight="1">
      <c r="A118" s="59" t="s">
        <v>59</v>
      </c>
      <c r="B118" s="6"/>
      <c r="C118" s="56"/>
      <c r="E118" s="90">
        <v>97105286</v>
      </c>
      <c r="F118" s="44"/>
      <c r="G118" s="90">
        <v>134821996</v>
      </c>
    </row>
    <row r="119" spans="1:7" ht="24" customHeight="1" thickBot="1">
      <c r="A119" s="59" t="s">
        <v>60</v>
      </c>
      <c r="B119" s="6"/>
      <c r="C119" s="56"/>
      <c r="E119" s="92">
        <f>SUM(E116:E118)</f>
        <v>110938071</v>
      </c>
      <c r="F119" s="44"/>
      <c r="G119" s="92">
        <f>SUM(G116:G118)</f>
        <v>90410048</v>
      </c>
    </row>
    <row r="120" spans="3:7" ht="24" customHeight="1" thickTop="1">
      <c r="C120" s="56"/>
      <c r="E120" s="44">
        <f>SUM(E119-'BS'!E11)</f>
        <v>0</v>
      </c>
      <c r="F120" s="44"/>
      <c r="G120" s="44"/>
    </row>
    <row r="121" spans="1:7" ht="24" customHeight="1">
      <c r="A121" s="52" t="s">
        <v>92</v>
      </c>
      <c r="C121" s="56"/>
      <c r="E121" s="57"/>
      <c r="F121" s="57"/>
      <c r="G121" s="57"/>
    </row>
    <row r="122" spans="1:7" ht="24" customHeight="1">
      <c r="A122" s="35" t="s">
        <v>93</v>
      </c>
      <c r="C122" s="56"/>
      <c r="E122" s="57"/>
      <c r="F122" s="57"/>
      <c r="G122" s="57"/>
    </row>
    <row r="123" spans="1:7" ht="24" customHeight="1">
      <c r="A123" s="35" t="s">
        <v>125</v>
      </c>
      <c r="C123" s="56"/>
      <c r="E123" s="57"/>
      <c r="F123" s="57"/>
      <c r="G123" s="57"/>
    </row>
    <row r="124" spans="1:7" ht="24" customHeight="1">
      <c r="A124" s="35" t="s">
        <v>111</v>
      </c>
      <c r="C124" s="56"/>
      <c r="E124" s="57">
        <v>3444833.67</v>
      </c>
      <c r="F124" s="57"/>
      <c r="G124" s="57">
        <v>11802342</v>
      </c>
    </row>
    <row r="125" spans="3:7" ht="24" customHeight="1">
      <c r="C125" s="56"/>
      <c r="E125" s="57"/>
      <c r="F125" s="57"/>
      <c r="G125" s="57"/>
    </row>
    <row r="126" spans="1:3" ht="24" customHeight="1">
      <c r="A126" s="58" t="s">
        <v>61</v>
      </c>
      <c r="B126" s="6"/>
      <c r="C126" s="56"/>
    </row>
  </sheetData>
  <sheetProtection/>
  <printOptions horizontalCentered="1"/>
  <pageMargins left="0.9055118110236221" right="0.31496062992125984" top="0.7874015748031497" bottom="0.31496062992125984" header="0.31496062992125984" footer="0.31496062992125984"/>
  <pageSetup fitToHeight="6" horizontalDpi="600" verticalDpi="600" orientation="portrait" paperSize="9" scale="90" r:id="rId1"/>
  <rowBreaks count="3" manualBreakCount="3">
    <brk id="32" max="255" man="1"/>
    <brk id="64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4">
      <selection activeCell="A15" sqref="A15"/>
    </sheetView>
  </sheetViews>
  <sheetFormatPr defaultColWidth="9.140625" defaultRowHeight="24" customHeight="1"/>
  <cols>
    <col min="1" max="1" width="47.421875" style="63" customWidth="1"/>
    <col min="2" max="2" width="17.28125" style="63" customWidth="1"/>
    <col min="3" max="3" width="1.421875" style="63" customWidth="1"/>
    <col min="4" max="4" width="17.28125" style="63" customWidth="1"/>
    <col min="5" max="5" width="1.421875" style="63" customWidth="1"/>
    <col min="6" max="6" width="17.28125" style="63" customWidth="1"/>
    <col min="7" max="7" width="1.421875" style="63" customWidth="1"/>
    <col min="8" max="8" width="17.28125" style="63" customWidth="1"/>
    <col min="9" max="9" width="1.421875" style="63" customWidth="1"/>
    <col min="10" max="10" width="17.28125" style="63" customWidth="1"/>
    <col min="11" max="16384" width="9.140625" style="63" customWidth="1"/>
  </cols>
  <sheetData>
    <row r="1" ht="24" customHeight="1">
      <c r="J1" s="64" t="s">
        <v>62</v>
      </c>
    </row>
    <row r="2" spans="1:10" ht="24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4" customHeight="1">
      <c r="A3" s="107" t="s">
        <v>106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4" customHeight="1">
      <c r="A4" s="107" t="s">
        <v>127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s="65" customFormat="1" ht="24" customHeight="1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2:8" s="65" customFormat="1" ht="24" customHeight="1">
      <c r="B6" s="65" t="s">
        <v>63</v>
      </c>
      <c r="F6" s="109" t="s">
        <v>64</v>
      </c>
      <c r="G6" s="109"/>
      <c r="H6" s="109"/>
    </row>
    <row r="7" spans="1:8" s="65" customFormat="1" ht="24" customHeight="1">
      <c r="A7" s="67"/>
      <c r="B7" s="65" t="s">
        <v>91</v>
      </c>
      <c r="F7" s="66" t="s">
        <v>65</v>
      </c>
      <c r="G7" s="66"/>
      <c r="H7" s="66"/>
    </row>
    <row r="8" spans="1:10" s="65" customFormat="1" ht="24" customHeight="1">
      <c r="A8" s="67"/>
      <c r="B8" s="82" t="s">
        <v>73</v>
      </c>
      <c r="D8" s="82" t="s">
        <v>25</v>
      </c>
      <c r="F8" s="82" t="s">
        <v>66</v>
      </c>
      <c r="H8" s="82" t="s">
        <v>67</v>
      </c>
      <c r="J8" s="82" t="s">
        <v>68</v>
      </c>
    </row>
    <row r="9" spans="1:10" s="65" customFormat="1" ht="24" customHeight="1">
      <c r="A9" s="67"/>
      <c r="B9" s="66"/>
      <c r="D9" s="66"/>
      <c r="F9" s="66"/>
      <c r="H9" s="66"/>
      <c r="J9" s="66"/>
    </row>
    <row r="10" spans="1:10" ht="24" customHeight="1">
      <c r="A10" s="68" t="s">
        <v>117</v>
      </c>
      <c r="B10" s="69">
        <v>121500000</v>
      </c>
      <c r="C10" s="69"/>
      <c r="D10" s="69">
        <v>233350000</v>
      </c>
      <c r="E10" s="69"/>
      <c r="F10" s="69">
        <v>12150000</v>
      </c>
      <c r="G10" s="69"/>
      <c r="H10" s="69">
        <v>242476264</v>
      </c>
      <c r="I10" s="69"/>
      <c r="J10" s="69">
        <f>SUM(B10:H10)</f>
        <v>609476264</v>
      </c>
    </row>
    <row r="11" spans="1:10" ht="24" customHeight="1">
      <c r="A11" s="71" t="s">
        <v>72</v>
      </c>
      <c r="B11" s="106">
        <v>0</v>
      </c>
      <c r="C11" s="70"/>
      <c r="D11" s="106">
        <v>0</v>
      </c>
      <c r="E11" s="70"/>
      <c r="F11" s="106">
        <v>0</v>
      </c>
      <c r="G11" s="70"/>
      <c r="H11" s="70">
        <v>23189144</v>
      </c>
      <c r="I11" s="69"/>
      <c r="J11" s="70">
        <f>SUM(D11:I11)</f>
        <v>23189144</v>
      </c>
    </row>
    <row r="12" spans="1:10" ht="24" customHeight="1">
      <c r="A12" s="71" t="s">
        <v>133</v>
      </c>
      <c r="B12" s="106">
        <v>0</v>
      </c>
      <c r="C12" s="69"/>
      <c r="D12" s="106">
        <v>0</v>
      </c>
      <c r="E12" s="69"/>
      <c r="F12" s="106">
        <v>0</v>
      </c>
      <c r="G12" s="69"/>
      <c r="H12" s="70">
        <v>-30375000</v>
      </c>
      <c r="I12" s="69"/>
      <c r="J12" s="70">
        <f>SUM(D12:I12)</f>
        <v>-30375000</v>
      </c>
    </row>
    <row r="13" spans="1:10" ht="24" customHeight="1" thickBot="1">
      <c r="A13" s="68" t="s">
        <v>131</v>
      </c>
      <c r="B13" s="72">
        <f>SUM(B10:B12)</f>
        <v>121500000</v>
      </c>
      <c r="C13" s="70"/>
      <c r="D13" s="72">
        <f>SUM(D10:D12)</f>
        <v>233350000</v>
      </c>
      <c r="E13" s="70"/>
      <c r="F13" s="72">
        <f>SUM(F10:F12)</f>
        <v>12150000</v>
      </c>
      <c r="G13" s="70"/>
      <c r="H13" s="72">
        <f>SUM(H10:H12)</f>
        <v>235290408</v>
      </c>
      <c r="I13" s="70"/>
      <c r="J13" s="72">
        <f>SUM(J10:J12)</f>
        <v>602290408</v>
      </c>
    </row>
    <row r="14" spans="1:10" ht="24" customHeight="1" thickTop="1">
      <c r="A14" s="71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24" customHeight="1">
      <c r="A15" s="68" t="s">
        <v>118</v>
      </c>
      <c r="B15" s="69">
        <v>121500000</v>
      </c>
      <c r="C15" s="69"/>
      <c r="D15" s="69">
        <v>233350000</v>
      </c>
      <c r="E15" s="69"/>
      <c r="F15" s="69">
        <v>12150000</v>
      </c>
      <c r="G15" s="69"/>
      <c r="H15" s="69">
        <v>243520122</v>
      </c>
      <c r="I15" s="69"/>
      <c r="J15" s="69">
        <f>SUM(B15:H15)</f>
        <v>610520122</v>
      </c>
    </row>
    <row r="16" spans="1:10" ht="24" customHeight="1">
      <c r="A16" s="71" t="s">
        <v>72</v>
      </c>
      <c r="B16" s="106">
        <v>0</v>
      </c>
      <c r="C16" s="70"/>
      <c r="D16" s="106">
        <v>0</v>
      </c>
      <c r="E16" s="70"/>
      <c r="F16" s="106">
        <v>0</v>
      </c>
      <c r="G16" s="69"/>
      <c r="H16" s="70">
        <f>SUM('PL&amp;CF'!E58)</f>
        <v>33953357</v>
      </c>
      <c r="I16" s="69"/>
      <c r="J16" s="70">
        <f>SUM(D16:I16)</f>
        <v>33953357</v>
      </c>
    </row>
    <row r="17" spans="1:10" ht="24" customHeight="1">
      <c r="A17" s="71" t="s">
        <v>133</v>
      </c>
      <c r="B17" s="106">
        <v>0</v>
      </c>
      <c r="C17" s="69"/>
      <c r="D17" s="106">
        <v>0</v>
      </c>
      <c r="E17" s="69"/>
      <c r="F17" s="106">
        <v>0</v>
      </c>
      <c r="G17" s="69"/>
      <c r="H17" s="70">
        <v>-24300000</v>
      </c>
      <c r="I17" s="69"/>
      <c r="J17" s="70">
        <f>SUM(D17:I17)</f>
        <v>-24300000</v>
      </c>
    </row>
    <row r="18" spans="1:10" ht="24" customHeight="1" thickBot="1">
      <c r="A18" s="68" t="s">
        <v>132</v>
      </c>
      <c r="B18" s="72">
        <f>SUM(B15:B17)</f>
        <v>121500000</v>
      </c>
      <c r="C18" s="70"/>
      <c r="D18" s="72">
        <f>SUM(D15:D17)</f>
        <v>233350000</v>
      </c>
      <c r="E18" s="70"/>
      <c r="F18" s="72">
        <f>SUM(F15:F17)</f>
        <v>12150000</v>
      </c>
      <c r="G18" s="72">
        <f>SUM(G15:G17)</f>
        <v>0</v>
      </c>
      <c r="H18" s="72">
        <f>SUM(H15:H17)</f>
        <v>253173479</v>
      </c>
      <c r="I18" s="70"/>
      <c r="J18" s="72">
        <f>SUM(J15:J17)</f>
        <v>620173479</v>
      </c>
    </row>
    <row r="19" spans="1:10" ht="24" customHeight="1" thickTop="1">
      <c r="A19" s="71"/>
      <c r="B19" s="73"/>
      <c r="C19" s="73"/>
      <c r="D19" s="73"/>
      <c r="E19" s="73"/>
      <c r="F19" s="73"/>
      <c r="G19" s="73"/>
      <c r="H19" s="73"/>
      <c r="I19" s="73"/>
      <c r="J19" s="73">
        <f>SUM(J18-'BS'!E68)</f>
        <v>0</v>
      </c>
    </row>
    <row r="20" spans="1:8" ht="24" customHeight="1">
      <c r="A20" s="71" t="s">
        <v>13</v>
      </c>
      <c r="B20" s="74"/>
      <c r="C20" s="75"/>
      <c r="D20" s="75"/>
      <c r="E20" s="75"/>
      <c r="F20" s="75"/>
      <c r="G20" s="75"/>
      <c r="H20" s="75"/>
    </row>
    <row r="21" spans="1:8" ht="24" customHeight="1">
      <c r="A21" s="76"/>
      <c r="B21" s="74"/>
      <c r="C21" s="75"/>
      <c r="D21" s="75"/>
      <c r="E21" s="75"/>
      <c r="F21" s="75"/>
      <c r="G21" s="75"/>
      <c r="H21" s="75"/>
    </row>
    <row r="22" spans="1:8" ht="24" customHeight="1">
      <c r="A22" s="77"/>
      <c r="B22" s="74"/>
      <c r="C22" s="75"/>
      <c r="D22" s="75"/>
      <c r="E22" s="75"/>
      <c r="F22" s="78"/>
      <c r="G22" s="75"/>
      <c r="H22" s="78"/>
    </row>
    <row r="29" ht="24" customHeight="1">
      <c r="A29" s="73"/>
    </row>
    <row r="32" spans="1:8" ht="24" customHeight="1">
      <c r="A32" s="93"/>
      <c r="B32" s="93"/>
      <c r="C32" s="93"/>
      <c r="D32" s="93"/>
      <c r="E32" s="93"/>
      <c r="F32" s="93"/>
      <c r="G32" s="93"/>
      <c r="H32" s="93"/>
    </row>
    <row r="33" spans="1:8" ht="24" customHeight="1">
      <c r="A33" s="93"/>
      <c r="B33" s="93"/>
      <c r="C33" s="93"/>
      <c r="D33" s="93"/>
      <c r="E33" s="93"/>
      <c r="F33" s="93"/>
      <c r="G33" s="93"/>
      <c r="H33" s="93"/>
    </row>
    <row r="34" spans="1:8" ht="24" customHeight="1">
      <c r="A34" s="93"/>
      <c r="B34" s="93"/>
      <c r="C34" s="93"/>
      <c r="D34" s="93"/>
      <c r="E34" s="93"/>
      <c r="F34" s="93"/>
      <c r="G34" s="93"/>
      <c r="H34" s="93"/>
    </row>
    <row r="35" spans="1:8" ht="24" customHeight="1">
      <c r="A35" s="93"/>
      <c r="B35" s="93"/>
      <c r="C35" s="93"/>
      <c r="D35" s="93"/>
      <c r="E35" s="93"/>
      <c r="F35" s="93"/>
      <c r="G35" s="93"/>
      <c r="H35" s="93"/>
    </row>
    <row r="36" spans="1:8" ht="24" customHeight="1">
      <c r="A36" s="93"/>
      <c r="B36" s="93"/>
      <c r="C36" s="93"/>
      <c r="D36" s="93"/>
      <c r="E36" s="93"/>
      <c r="F36" s="93"/>
      <c r="G36" s="93"/>
      <c r="H36" s="93"/>
    </row>
    <row r="37" spans="1:8" ht="24" customHeight="1">
      <c r="A37" s="93"/>
      <c r="B37" s="93"/>
      <c r="C37" s="93"/>
      <c r="D37" s="93"/>
      <c r="E37" s="93"/>
      <c r="F37" s="93"/>
      <c r="G37" s="93"/>
      <c r="H37" s="93"/>
    </row>
    <row r="38" spans="1:8" ht="24" customHeight="1">
      <c r="A38" s="93"/>
      <c r="B38" s="93"/>
      <c r="C38" s="93"/>
      <c r="D38" s="93"/>
      <c r="E38" s="93"/>
      <c r="F38" s="93"/>
      <c r="G38" s="93"/>
      <c r="H38" s="93"/>
    </row>
    <row r="39" spans="1:8" ht="24" customHeight="1">
      <c r="A39" s="93"/>
      <c r="B39" s="93"/>
      <c r="C39" s="93"/>
      <c r="D39" s="93"/>
      <c r="E39" s="93"/>
      <c r="F39" s="93"/>
      <c r="G39" s="93"/>
      <c r="H39" s="93"/>
    </row>
    <row r="40" spans="1:8" ht="24" customHeight="1">
      <c r="A40" s="93"/>
      <c r="B40" s="93"/>
      <c r="C40" s="93"/>
      <c r="D40" s="93"/>
      <c r="E40" s="93"/>
      <c r="F40" s="93"/>
      <c r="G40" s="93"/>
      <c r="H40" s="93"/>
    </row>
    <row r="41" spans="1:8" ht="24" customHeight="1">
      <c r="A41" s="93"/>
      <c r="B41" s="93"/>
      <c r="C41" s="93"/>
      <c r="D41" s="93"/>
      <c r="E41" s="93"/>
      <c r="F41" s="93"/>
      <c r="G41" s="93"/>
      <c r="H41" s="93"/>
    </row>
    <row r="42" spans="1:8" ht="24" customHeight="1">
      <c r="A42" s="93"/>
      <c r="B42" s="93"/>
      <c r="C42" s="93"/>
      <c r="D42" s="93"/>
      <c r="E42" s="93"/>
      <c r="F42" s="93"/>
      <c r="G42" s="93"/>
      <c r="H42" s="93"/>
    </row>
    <row r="43" spans="1:8" ht="24" customHeight="1">
      <c r="A43" s="93"/>
      <c r="B43" s="93"/>
      <c r="C43" s="93"/>
      <c r="D43" s="93"/>
      <c r="E43" s="93"/>
      <c r="F43" s="93"/>
      <c r="G43" s="93"/>
      <c r="H43" s="93"/>
    </row>
    <row r="44" spans="1:8" ht="24" customHeight="1">
      <c r="A44" s="93"/>
      <c r="B44" s="93"/>
      <c r="C44" s="93"/>
      <c r="D44" s="93"/>
      <c r="E44" s="93"/>
      <c r="F44" s="93"/>
      <c r="G44" s="93"/>
      <c r="H44" s="93"/>
    </row>
    <row r="45" spans="1:8" ht="24" customHeight="1">
      <c r="A45" s="93"/>
      <c r="B45" s="93"/>
      <c r="C45" s="93"/>
      <c r="D45" s="93"/>
      <c r="E45" s="93"/>
      <c r="F45" s="93"/>
      <c r="G45" s="93"/>
      <c r="H45" s="93"/>
    </row>
    <row r="46" spans="1:8" ht="24" customHeight="1">
      <c r="A46" s="93"/>
      <c r="B46" s="93"/>
      <c r="C46" s="93"/>
      <c r="D46" s="93"/>
      <c r="E46" s="93"/>
      <c r="F46" s="93"/>
      <c r="G46" s="93"/>
      <c r="H46" s="93"/>
    </row>
    <row r="47" spans="1:8" ht="24" customHeight="1">
      <c r="A47" s="93"/>
      <c r="B47" s="93"/>
      <c r="C47" s="93"/>
      <c r="D47" s="93"/>
      <c r="E47" s="93"/>
      <c r="F47" s="93"/>
      <c r="G47" s="93"/>
      <c r="H47" s="93"/>
    </row>
    <row r="57" spans="1:8" ht="24" customHeight="1">
      <c r="A57" s="93"/>
      <c r="B57" s="93"/>
      <c r="C57" s="93"/>
      <c r="D57" s="93"/>
      <c r="E57" s="93"/>
      <c r="F57" s="93"/>
      <c r="G57" s="93"/>
      <c r="H57" s="93"/>
    </row>
    <row r="58" spans="1:8" ht="24" customHeight="1">
      <c r="A58" s="93"/>
      <c r="B58" s="93"/>
      <c r="C58" s="93"/>
      <c r="D58" s="93"/>
      <c r="E58" s="93"/>
      <c r="F58" s="93"/>
      <c r="G58" s="93"/>
      <c r="H58" s="93"/>
    </row>
    <row r="59" spans="1:8" ht="24" customHeight="1">
      <c r="A59" s="93"/>
      <c r="B59" s="93"/>
      <c r="C59" s="93"/>
      <c r="D59" s="93"/>
      <c r="E59" s="93"/>
      <c r="F59" s="93"/>
      <c r="G59" s="93"/>
      <c r="H59" s="93"/>
    </row>
    <row r="60" spans="1:8" ht="24" customHeight="1">
      <c r="A60" s="93"/>
      <c r="B60" s="93"/>
      <c r="C60" s="93"/>
      <c r="D60" s="93"/>
      <c r="E60" s="93"/>
      <c r="F60" s="93"/>
      <c r="G60" s="93"/>
      <c r="H60" s="93"/>
    </row>
    <row r="61" spans="1:8" ht="24" customHeight="1">
      <c r="A61" s="93"/>
      <c r="B61" s="93"/>
      <c r="C61" s="93"/>
      <c r="D61" s="93"/>
      <c r="E61" s="93"/>
      <c r="F61" s="93"/>
      <c r="G61" s="93"/>
      <c r="H61" s="93"/>
    </row>
    <row r="62" spans="1:8" ht="24" customHeight="1">
      <c r="A62" s="93"/>
      <c r="B62" s="93"/>
      <c r="C62" s="93"/>
      <c r="D62" s="93"/>
      <c r="E62" s="93"/>
      <c r="F62" s="93"/>
      <c r="G62" s="93"/>
      <c r="H62" s="93"/>
    </row>
    <row r="63" spans="1:8" ht="24" customHeight="1">
      <c r="A63" s="93"/>
      <c r="B63" s="93"/>
      <c r="C63" s="93"/>
      <c r="D63" s="93"/>
      <c r="E63" s="93"/>
      <c r="F63" s="93"/>
      <c r="G63" s="93"/>
      <c r="H63" s="93"/>
    </row>
    <row r="64" spans="1:8" ht="24" customHeight="1">
      <c r="A64" s="93"/>
      <c r="B64" s="93"/>
      <c r="C64" s="93"/>
      <c r="D64" s="93"/>
      <c r="E64" s="93"/>
      <c r="F64" s="93"/>
      <c r="G64" s="93"/>
      <c r="H64" s="93"/>
    </row>
    <row r="65" spans="1:8" ht="24" customHeight="1">
      <c r="A65" s="93"/>
      <c r="B65" s="93"/>
      <c r="C65" s="93"/>
      <c r="D65" s="93"/>
      <c r="E65" s="93"/>
      <c r="F65" s="93"/>
      <c r="G65" s="93"/>
      <c r="H65" s="93"/>
    </row>
    <row r="66" spans="1:8" ht="24" customHeight="1">
      <c r="A66" s="93"/>
      <c r="B66" s="93"/>
      <c r="C66" s="93"/>
      <c r="D66" s="93"/>
      <c r="E66" s="93"/>
      <c r="F66" s="93"/>
      <c r="G66" s="93"/>
      <c r="H66" s="93"/>
    </row>
    <row r="67" spans="1:8" ht="24" customHeight="1">
      <c r="A67" s="93"/>
      <c r="B67" s="93"/>
      <c r="C67" s="93"/>
      <c r="D67" s="93"/>
      <c r="E67" s="93"/>
      <c r="F67" s="93"/>
      <c r="G67" s="93"/>
      <c r="H67" s="73"/>
    </row>
  </sheetData>
  <sheetProtection/>
  <mergeCells count="5">
    <mergeCell ref="A2:J2"/>
    <mergeCell ref="A3:J3"/>
    <mergeCell ref="A4:J4"/>
    <mergeCell ref="A5:J5"/>
    <mergeCell ref="F6:H6"/>
  </mergeCells>
  <printOptions horizontalCentered="1"/>
  <pageMargins left="0.3937007874015748" right="0.3937007874015748" top="0.984251968503937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THBKM0015</cp:lastModifiedBy>
  <cp:lastPrinted>2015-08-03T10:59:48Z</cp:lastPrinted>
  <dcterms:created xsi:type="dcterms:W3CDTF">2011-05-02T09:04:56Z</dcterms:created>
  <dcterms:modified xsi:type="dcterms:W3CDTF">2015-08-11T07:59:17Z</dcterms:modified>
  <cp:category/>
  <cp:version/>
  <cp:contentType/>
  <cp:contentStatus/>
</cp:coreProperties>
</file>