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6660" activeTab="1"/>
  </bookViews>
  <sheets>
    <sheet name="Eng2-4" sheetId="1" r:id="rId1"/>
    <sheet name="Eng5" sheetId="2" r:id="rId2"/>
    <sheet name="Eng6" sheetId="3" r:id="rId3"/>
    <sheet name="CFQ1'09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c">#REF!</definedName>
    <definedName name="\p">#REF!</definedName>
    <definedName name="_Order1" hidden="1">255</definedName>
    <definedName name="_Order2" hidden="1">255</definedName>
    <definedName name="a">#REF!</definedName>
    <definedName name="aa">#REF!</definedName>
    <definedName name="ac">#REF!</definedName>
    <definedName name="AC_Fix">'[3]ACTABLE'!$C$2:$C$19</definedName>
    <definedName name="acc">#REF!</definedName>
    <definedName name="ACTABLE">'[3]ACTABLE'!$A$2:$D$25</definedName>
    <definedName name="B_10">#REF!</definedName>
    <definedName name="B_11">#REF!</definedName>
    <definedName name="B_20ba">#REF!</definedName>
    <definedName name="B_20bl">#REF!</definedName>
    <definedName name="B_30">#REF!</definedName>
    <definedName name="B_31o">#REF!</definedName>
    <definedName name="B_31s">#REF!</definedName>
    <definedName name="B_32">#REF!</definedName>
    <definedName name="B_40ba">#REF!</definedName>
    <definedName name="B_40bl">#REF!</definedName>
    <definedName name="B_40is">#REF!</definedName>
    <definedName name="B_50">#REF!</definedName>
    <definedName name="B_51">#REF!</definedName>
    <definedName name="B_52">#REF!</definedName>
    <definedName name="BCExport">#REF!</definedName>
    <definedName name="bo">#REF!</definedName>
    <definedName name="C_">#REF!</definedName>
    <definedName name="code">#REF!</definedName>
    <definedName name="COMNM">'[3]COMMON'!$L$13:$L$114</definedName>
    <definedName name="CompanyName">'[2]COMMON'!$E$11</definedName>
    <definedName name="Confirmation">#REF!</definedName>
    <definedName name="cost">#REF!</definedName>
    <definedName name="cur">#REF!</definedName>
    <definedName name="Currency">'[2]Sheet1'!$D$6</definedName>
    <definedName name="D_Seg_Int">'[2]COMMON'!$U$2</definedName>
    <definedName name="date">#REF!</definedName>
    <definedName name="e">#REF!</definedName>
    <definedName name="front">#REF!</definedName>
    <definedName name="HE">#REF!</definedName>
    <definedName name="HEAD_1">#REF!</definedName>
    <definedName name="HEAD_2">#REF!</definedName>
    <definedName name="HEAD_3">#REF!</definedName>
    <definedName name="jan">#REF!</definedName>
    <definedName name="Käyttöom.">#REF!</definedName>
    <definedName name="Konstuloslaskelma">#REF!</definedName>
    <definedName name="Liikevaihto">#REF!</definedName>
    <definedName name="mmmm">#REF!</definedName>
    <definedName name="name">#REF!</definedName>
    <definedName name="NEW">#REF!</definedName>
    <definedName name="P_1">#REF!</definedName>
    <definedName name="P_2">#REF!</definedName>
    <definedName name="_xlnm.Print_Area" localSheetId="0">'Eng2-4'!$A$1:$K$152</definedName>
    <definedName name="_xlnm.Print_Area" localSheetId="2">'Eng6'!$A$1:$K$48</definedName>
    <definedName name="_xlnm.Print_Area">'E:\Documents and Settings\twattanamatiphoj\My Documents\Orn\Clipsal\data\1.Client 2001\Poonsap Communication\1.Client 2001\Chuo Senko Group\Carat Media Services\[TOP_Carat_2001 ;).xls]10-1 Media'!#REF!</definedName>
    <definedName name="_xlnm.Print_Titles">'E:\Documents and Settings\twattanamatiphoj\My Documents\Orn\Clipsal\data\1.Client 2001\Poonsap Communication\1.Client 2001\Chuo Senko Group\Carat Media Services\[TOP_Carat_2001 ;).xls]10-1 Media'!$1:$5</definedName>
    <definedName name="Rahla">#REF!</definedName>
    <definedName name="RMCOptions">"*010000000000000"</definedName>
    <definedName name="Ufinal">'[8]10-1 Media:10-cut'!#REF!</definedName>
    <definedName name="YHQ_SEG">'[2]COMMON'!$V$13:$W$13</definedName>
  </definedNames>
  <calcPr fullCalcOnLoad="1"/>
</workbook>
</file>

<file path=xl/sharedStrings.xml><?xml version="1.0" encoding="utf-8"?>
<sst xmlns="http://schemas.openxmlformats.org/spreadsheetml/2006/main" count="210" uniqueCount="145">
  <si>
    <t>Thai Poly Acrylic Public Company Limited</t>
  </si>
  <si>
    <t>Balance Sheets</t>
  </si>
  <si>
    <t>As at 31 March 2009 and 31 December 2008</t>
  </si>
  <si>
    <t>31 March</t>
  </si>
  <si>
    <t>31 December</t>
  </si>
  <si>
    <t>2009</t>
  </si>
  <si>
    <t>2008</t>
  </si>
  <si>
    <t>Unaudited</t>
  </si>
  <si>
    <t>Audited</t>
  </si>
  <si>
    <t>Notes</t>
  </si>
  <si>
    <t>Baht</t>
  </si>
  <si>
    <t>Assets</t>
  </si>
  <si>
    <t>Current assets</t>
  </si>
  <si>
    <t xml:space="preserve">Cash and cash equivalents </t>
  </si>
  <si>
    <t>Short-term investments</t>
  </si>
  <si>
    <t>Trade accounts receivable - related companies</t>
  </si>
  <si>
    <t>Inventories, net</t>
  </si>
  <si>
    <t>Value added tax receivable</t>
  </si>
  <si>
    <t>Other current assets</t>
  </si>
  <si>
    <t>Total current assets</t>
  </si>
  <si>
    <t>Non-current assets</t>
  </si>
  <si>
    <t>Loans to employees</t>
  </si>
  <si>
    <t>Property, plant and equipment, net</t>
  </si>
  <si>
    <t>Leasehold right, net</t>
  </si>
  <si>
    <t xml:space="preserve">Land for factory expansion </t>
  </si>
  <si>
    <t>Deposits</t>
  </si>
  <si>
    <t>Total non-current assets</t>
  </si>
  <si>
    <t>Total assets</t>
  </si>
  <si>
    <t xml:space="preserve"> </t>
  </si>
  <si>
    <t xml:space="preserve">The notes to the financial statements on pages 7 to 14 form an integral part of these interim financial statements. </t>
  </si>
  <si>
    <t>Note</t>
  </si>
  <si>
    <t>Liabilities and shareholders’ equity</t>
  </si>
  <si>
    <t>Current liabilities</t>
  </si>
  <si>
    <t>Trade accounts payable - related companies</t>
  </si>
  <si>
    <t>Trade accounts payable - other companies</t>
  </si>
  <si>
    <t>Accounts payable - forward contracts, net</t>
  </si>
  <si>
    <t>Current portion of finance lease liabilities</t>
  </si>
  <si>
    <t>Accrued income tax</t>
  </si>
  <si>
    <t>Accrued expenses</t>
  </si>
  <si>
    <t>Other current liabilities</t>
  </si>
  <si>
    <t>Total current liabilities</t>
  </si>
  <si>
    <t>Non-current liabilities</t>
  </si>
  <si>
    <t>Finance lease liabilities</t>
  </si>
  <si>
    <t>Total non-current liabilities</t>
  </si>
  <si>
    <t>Total liabilities</t>
  </si>
  <si>
    <t>Shareholders’ equity</t>
  </si>
  <si>
    <t>Share capital</t>
  </si>
  <si>
    <t xml:space="preserve">Issued and fully paid-up </t>
  </si>
  <si>
    <t>12,150,000 ordinary shares of Baht 10 each</t>
  </si>
  <si>
    <t>Premium on share capital</t>
  </si>
  <si>
    <t>Retained earnings</t>
  </si>
  <si>
    <t>Appropriated - legal reserve</t>
  </si>
  <si>
    <t>Unappropriated</t>
  </si>
  <si>
    <t>Total shareholders’ equity</t>
  </si>
  <si>
    <t>Total liabilities and shareholders’ equity</t>
  </si>
  <si>
    <t>Statements of Income</t>
  </si>
  <si>
    <t>For the three-month periods ended 31 March 2009 and 2008</t>
  </si>
  <si>
    <t>Revenues</t>
  </si>
  <si>
    <t>Sales, net</t>
  </si>
  <si>
    <t>Sales of production scrap</t>
  </si>
  <si>
    <t>Other income</t>
  </si>
  <si>
    <t>Total revenues</t>
  </si>
  <si>
    <t>Expenses</t>
  </si>
  <si>
    <t>Selling expenses</t>
  </si>
  <si>
    <t>Administrative expenses</t>
  </si>
  <si>
    <t>Total expenses</t>
  </si>
  <si>
    <t>Profit before income tax</t>
  </si>
  <si>
    <t>Income tax</t>
  </si>
  <si>
    <t>Net profit for the period</t>
  </si>
  <si>
    <t>Basic earnings per share</t>
  </si>
  <si>
    <t>Statements of Changes in Shareholders’ Equity</t>
  </si>
  <si>
    <t>(Unaudited)</t>
  </si>
  <si>
    <t>Issued and</t>
  </si>
  <si>
    <t>Premium</t>
  </si>
  <si>
    <t>paid-up</t>
  </si>
  <si>
    <t>on share</t>
  </si>
  <si>
    <t>Legal</t>
  </si>
  <si>
    <t>retained</t>
  </si>
  <si>
    <t>share capital</t>
  </si>
  <si>
    <t>capital</t>
  </si>
  <si>
    <t>reserve</t>
  </si>
  <si>
    <t>earnings</t>
  </si>
  <si>
    <t>Total</t>
  </si>
  <si>
    <t>Opening balance at 1 January 2009</t>
  </si>
  <si>
    <t xml:space="preserve">     -</t>
  </si>
  <si>
    <t xml:space="preserve">      -</t>
  </si>
  <si>
    <t xml:space="preserve">       -</t>
  </si>
  <si>
    <t>Ending balance at 31 March 2009</t>
  </si>
  <si>
    <t>Opening balance at 1 January 2008</t>
  </si>
  <si>
    <t>Ending balance at 31 March 2008</t>
  </si>
  <si>
    <t>Statements of Cash Flows</t>
  </si>
  <si>
    <t>Cash flows from operating activities</t>
  </si>
  <si>
    <t>Cash flows from investing activities</t>
  </si>
  <si>
    <t>Purchases of plant and equipment</t>
  </si>
  <si>
    <t>Net cash payments from investing activities</t>
  </si>
  <si>
    <t>Cash flows from financing activities</t>
  </si>
  <si>
    <t xml:space="preserve">Net cash payments from financing activities </t>
  </si>
  <si>
    <t>Effect of exchange rate changes</t>
  </si>
  <si>
    <t>Net decrease in cash and cash equivalents</t>
  </si>
  <si>
    <t>Opening balance</t>
  </si>
  <si>
    <t>currency bank accounts</t>
  </si>
  <si>
    <t>Ending balance</t>
  </si>
  <si>
    <t>For the three-month periods ended</t>
  </si>
  <si>
    <t>Net profit before income tax</t>
  </si>
  <si>
    <t>Adjustments for:</t>
  </si>
  <si>
    <t>Depreciation and amortisation</t>
  </si>
  <si>
    <t>Gain on disposals of equipment</t>
  </si>
  <si>
    <t>Allowance for doubtful accounts</t>
  </si>
  <si>
    <t>Allowance for obsolete and defective inventories</t>
  </si>
  <si>
    <t xml:space="preserve">   and net realisable value</t>
  </si>
  <si>
    <t>Interest expenses</t>
  </si>
  <si>
    <t>Changes in operating assets and liabilities</t>
  </si>
  <si>
    <t>- Trade accounts and notes receivable</t>
  </si>
  <si>
    <t>- Trade accounts receivable - related companies</t>
  </si>
  <si>
    <t>- Inventories</t>
  </si>
  <si>
    <t>- Value added tax receivable</t>
  </si>
  <si>
    <t>- Other current assets</t>
  </si>
  <si>
    <t>- Trade accounts payable - related companies</t>
  </si>
  <si>
    <t>- Trade accounts payable - other companies</t>
  </si>
  <si>
    <t>- Other payable - related companies</t>
  </si>
  <si>
    <t>- Other payable - other companies</t>
  </si>
  <si>
    <t>- Accounts payable - forward contracts, net</t>
  </si>
  <si>
    <t>- Accrued expenses</t>
  </si>
  <si>
    <t>- Other current liabilities</t>
  </si>
  <si>
    <t>Cash generated from (used in) operations</t>
  </si>
  <si>
    <t>Interest paid</t>
  </si>
  <si>
    <t>Income tax paid</t>
  </si>
  <si>
    <t>Net cash generated from (used in) operations</t>
  </si>
  <si>
    <t>(42,197,628)</t>
  </si>
  <si>
    <t xml:space="preserve">Registered 12,150,000 ordinary shares </t>
  </si>
  <si>
    <t xml:space="preserve">of Baht 10 each </t>
  </si>
  <si>
    <t xml:space="preserve">        -</t>
  </si>
  <si>
    <t>Services income</t>
  </si>
  <si>
    <t>Finance costs - interest expenses</t>
  </si>
  <si>
    <t>Cost of sales and services</t>
  </si>
  <si>
    <t>Profit before finance costs and income tax</t>
  </si>
  <si>
    <t>Cash received from sales of equipment</t>
  </si>
  <si>
    <t xml:space="preserve">Unrealised gain on exchange rate from foreign </t>
  </si>
  <si>
    <t>Payments for finance lease liabilities</t>
  </si>
  <si>
    <t>Other payables - related companies</t>
  </si>
  <si>
    <t>Other payables - other companies</t>
  </si>
  <si>
    <t>Directors and management benefit expenses</t>
  </si>
  <si>
    <t>Non-cash transactions</t>
  </si>
  <si>
    <t>Payable on purchases of fixed assets</t>
  </si>
  <si>
    <t>Trade accounts receivable, net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</si>
</sst>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%"/>
    <numFmt numFmtId="202" formatCode="_(* #,##0_);_(* \(#,##0\);_(* &quot;-&quot;??_);_(@_)"/>
    <numFmt numFmtId="203" formatCode="mmmm\ d\,\ yyyy"/>
    <numFmt numFmtId="204" formatCode="_(* #,##0.00_);_(* \(#,##0.00\);_(* &quot;-&quot;_);_(@_)"/>
    <numFmt numFmtId="205" formatCode="_-* #,##0.00_-;[Red]\(#,##0.00\)_-;_-* &quot;-&quot;??_-;_-@_-"/>
    <numFmt numFmtId="206" formatCode="_(* #,##0,_);_(* \(#,##0\);_(* &quot;-&quot;??_);_(@_)"/>
    <numFmt numFmtId="207" formatCode="_-* #,##0_-;\-* #,##0_-;_-* &quot;-&quot;??_-;_-@_-"/>
    <numFmt numFmtId="208" formatCode="#,##0.00_ ;[Red]\-#,##0.00\ "/>
    <numFmt numFmtId="209" formatCode="#,##0;\(#,##0\)"/>
    <numFmt numFmtId="210" formatCode="0%;\(0%\)"/>
    <numFmt numFmtId="211" formatCode="&quot;$&quot;#,##0_);\(&quot;$&quot;#,##0\)"/>
    <numFmt numFmtId="212" formatCode="&quot;Rp&quot;#,##0.00_);\(&quot;Rp&quot;#,##0.00\)"/>
    <numFmt numFmtId="213" formatCode="_ &quot;\&quot;* #,##0_ ;_ &quot;\&quot;* \-#,##0_ ;_ &quot;\&quot;* &quot;-&quot;_ ;_ @_ "/>
    <numFmt numFmtId="214" formatCode="_ * #,##0_ ;_ * \-#,##0_ ;_ * &quot;-&quot;_ ;_ @_ "/>
    <numFmt numFmtId="215" formatCode="_ &quot;\&quot;* #,##0.00_ ;_ &quot;\&quot;* \-#,##0.00_ ;_ &quot;\&quot;* &quot;-&quot;??_ ;_ @_ "/>
    <numFmt numFmtId="216" formatCode="_ * #,##0.00_ ;_ * \-#,##0.00_ ;_ * &quot;-&quot;??_ ;_ @_ "/>
    <numFmt numFmtId="217" formatCode="000\-000"/>
    <numFmt numFmtId="218" formatCode="0_ "/>
    <numFmt numFmtId="219" formatCode="_-* #,##0\ &quot;mk&quot;_-;\-* #,##0\ &quot;mk&quot;_-;_-* &quot;-&quot;\ &quot;mk&quot;_-;_-@_-"/>
    <numFmt numFmtId="220" formatCode="_-* #,##0\ _m_k_-;\-* #,##0\ _m_k_-;_-* &quot;-&quot;\ _m_k_-;_-@_-"/>
    <numFmt numFmtId="221" formatCode="_-* #,##0.00\ &quot;mk&quot;_-;\-* #,##0.00\ &quot;mk&quot;_-;_-* &quot;-&quot;??\ &quot;mk&quot;_-;_-@_-"/>
    <numFmt numFmtId="222" formatCode="_-* #,##0.00\ _m_k_-;\-* #,##0.00\ _m_k_-;_-* &quot;-&quot;??\ _m_k_-;_-@_-"/>
    <numFmt numFmtId="223" formatCode="_(&quot;฿&quot;* #,##0_);_(&quot;฿&quot;* \(#,##0\);_(&quot;฿&quot;* &quot;-&quot;_);_(@_)"/>
    <numFmt numFmtId="224" formatCode="#,##0\ \ ;\(#,##0\)\ ;\—\ \ \ \ "/>
    <numFmt numFmtId="225" formatCode="_(* #,##0.0_);_(* \(#,##0.0\);_(* &quot;-&quot;??_);_(@_)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_(* #,##0.000_);_(* \(#,##0.000\);_(* &quot;-&quot;??_);_(@_)"/>
    <numFmt numFmtId="231" formatCode="[$-809]dd\ mmmm\ yyyy"/>
  </numFmts>
  <fonts count="45">
    <font>
      <sz val="14"/>
      <name val="Cordia New"/>
      <family val="0"/>
    </font>
    <font>
      <b/>
      <sz val="10"/>
      <name val="MS Sans Serif"/>
      <family val="0"/>
    </font>
    <font>
      <sz val="10"/>
      <name val="Arial"/>
      <family val="0"/>
    </font>
    <font>
      <b/>
      <sz val="10"/>
      <name val="Tms Rmn"/>
      <family val="0"/>
    </font>
    <font>
      <sz val="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4"/>
      <color indexed="36"/>
      <name val="Cordia New"/>
      <family val="0"/>
    </font>
    <font>
      <sz val="11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sz val="14"/>
      <name val="CordiaUPC"/>
      <family val="0"/>
    </font>
    <font>
      <sz val="12"/>
      <name val="Times New Roman"/>
      <family val="0"/>
    </font>
    <font>
      <b/>
      <i/>
      <sz val="11"/>
      <name val="Helv"/>
      <family val="0"/>
    </font>
    <font>
      <b/>
      <sz val="12"/>
      <name val="Helv"/>
      <family val="0"/>
    </font>
    <font>
      <u val="single"/>
      <sz val="14"/>
      <color indexed="12"/>
      <name val="Cordia New"/>
      <family val="0"/>
    </font>
    <font>
      <sz val="10"/>
      <name val="Tahom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Helv"/>
      <family val="0"/>
    </font>
    <font>
      <sz val="12"/>
      <name val="Helv"/>
      <family val="0"/>
    </font>
    <font>
      <sz val="24"/>
      <name val="Helv"/>
      <family val="0"/>
    </font>
    <font>
      <sz val="7"/>
      <name val="Small Fonts"/>
      <family val="0"/>
    </font>
    <font>
      <sz val="10"/>
      <name val="MS Sans Serif"/>
      <family val="0"/>
    </font>
    <font>
      <sz val="10"/>
      <name val="Helv"/>
      <family val="0"/>
    </font>
    <font>
      <u val="single"/>
      <sz val="9"/>
      <name val="Helv"/>
      <family val="0"/>
    </font>
    <font>
      <sz val="8"/>
      <name val="Helv"/>
      <family val="0"/>
    </font>
    <font>
      <sz val="8"/>
      <color indexed="8"/>
      <name val="Arial Black"/>
      <family val="2"/>
    </font>
    <font>
      <b/>
      <sz val="12"/>
      <color indexed="8"/>
      <name val="Times New Roman"/>
      <family val="1"/>
    </font>
    <font>
      <b/>
      <i/>
      <sz val="16"/>
      <color indexed="10"/>
      <name val="Arial"/>
      <family val="0"/>
    </font>
    <font>
      <b/>
      <sz val="10"/>
      <name val="Tahoma"/>
      <family val="2"/>
    </font>
    <font>
      <sz val="10"/>
      <name val="System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นูลมรผ"/>
      <family val="1"/>
    </font>
    <font>
      <sz val="12"/>
      <name val="Arial"/>
      <family val="2"/>
    </font>
    <font>
      <sz val="11"/>
      <name val="ตธฟ๒"/>
      <family val="3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ordia New"/>
      <family val="0"/>
    </font>
    <font>
      <sz val="6"/>
      <name val="Times New Roman"/>
      <family val="1"/>
    </font>
    <font>
      <b/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1" fillId="0" borderId="1" applyAlignment="0" applyProtection="0"/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200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2" borderId="0" applyNumberFormat="0" applyFont="0" applyFill="0" applyBorder="0" applyProtection="0">
      <alignment horizontal="left"/>
    </xf>
    <xf numFmtId="14" fontId="6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" fillId="0" borderId="0" applyNumberFormat="0" applyFill="0" applyBorder="0" applyAlignment="0" applyProtection="0"/>
    <xf numFmtId="224" fontId="8" fillId="0" borderId="0">
      <alignment horizontal="right"/>
      <protection/>
    </xf>
    <xf numFmtId="38" fontId="9" fillId="2" borderId="0" applyNumberFormat="0" applyBorder="0" applyAlignment="0" applyProtection="0"/>
    <xf numFmtId="0" fontId="10" fillId="0" borderId="2" applyNumberFormat="0" applyAlignment="0" applyProtection="0"/>
    <xf numFmtId="0" fontId="10" fillId="0" borderId="3">
      <alignment horizontal="left" vertical="center"/>
      <protection/>
    </xf>
    <xf numFmtId="223" fontId="11" fillId="3" borderId="0">
      <alignment horizontal="left" vertical="top"/>
      <protection/>
    </xf>
    <xf numFmtId="218" fontId="12" fillId="0" borderId="4">
      <alignment horizontal="left"/>
      <protection/>
    </xf>
    <xf numFmtId="217" fontId="12" fillId="0" borderId="5">
      <alignment horizontal="left"/>
      <protection/>
    </xf>
    <xf numFmtId="0" fontId="13" fillId="0" borderId="6">
      <alignment horizontal="right"/>
      <protection/>
    </xf>
    <xf numFmtId="0" fontId="14" fillId="1" borderId="5">
      <alignment horizontal="left"/>
      <protection/>
    </xf>
    <xf numFmtId="0" fontId="15" fillId="0" borderId="0" applyNumberFormat="0" applyFill="0" applyBorder="0" applyAlignment="0" applyProtection="0"/>
    <xf numFmtId="0" fontId="16" fillId="3" borderId="0">
      <alignment horizontal="left" wrapText="1"/>
      <protection/>
    </xf>
    <xf numFmtId="10" fontId="9" fillId="3" borderId="7" applyNumberFormat="0" applyBorder="0" applyAlignment="0" applyProtection="0"/>
    <xf numFmtId="38" fontId="17" fillId="0" borderId="0">
      <alignment/>
      <protection/>
    </xf>
    <xf numFmtId="38" fontId="18" fillId="0" borderId="0">
      <alignment/>
      <protection/>
    </xf>
    <xf numFmtId="38" fontId="19" fillId="0" borderId="0">
      <alignment/>
      <protection/>
    </xf>
    <xf numFmtId="38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22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37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212" fontId="1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5" fillId="0" borderId="8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37" fontId="12" fillId="0" borderId="0">
      <alignment/>
      <protection/>
    </xf>
    <xf numFmtId="0" fontId="26" fillId="0" borderId="0" applyNumberFormat="0" applyFont="0" applyFill="0" applyBorder="0" applyAlignment="0" applyProtection="0"/>
    <xf numFmtId="0" fontId="27" fillId="0" borderId="0">
      <alignment horizontal="left"/>
      <protection/>
    </xf>
    <xf numFmtId="0" fontId="28" fillId="0" borderId="0">
      <alignment/>
      <protection/>
    </xf>
    <xf numFmtId="0" fontId="6" fillId="0" borderId="0" applyNumberFormat="0" applyBorder="0" applyAlignment="0">
      <protection/>
    </xf>
    <xf numFmtId="0" fontId="29" fillId="0" borderId="0" applyNumberFormat="0" applyBorder="0" applyAlignment="0">
      <protection/>
    </xf>
    <xf numFmtId="0" fontId="30" fillId="0" borderId="0" applyNumberFormat="0" applyBorder="0" applyAlignment="0">
      <protection/>
    </xf>
    <xf numFmtId="0" fontId="31" fillId="0" borderId="0" applyNumberFormat="0" applyBorder="0" applyAlignment="0">
      <protection/>
    </xf>
    <xf numFmtId="0" fontId="32" fillId="3" borderId="0">
      <alignment wrapText="1"/>
      <protection/>
    </xf>
    <xf numFmtId="49" fontId="6" fillId="0" borderId="0" applyFill="0" applyBorder="0" applyAlignment="0">
      <protection/>
    </xf>
    <xf numFmtId="0" fontId="2" fillId="0" borderId="0" applyFill="0" applyBorder="0" applyAlignment="0">
      <protection/>
    </xf>
    <xf numFmtId="214" fontId="2" fillId="0" borderId="0" applyFill="0" applyBorder="0" applyAlignment="0">
      <protection/>
    </xf>
    <xf numFmtId="0" fontId="33" fillId="0" borderId="0">
      <alignment/>
      <protection/>
    </xf>
    <xf numFmtId="4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36" fillId="0" borderId="0" applyFont="0" applyFill="0" applyBorder="0" applyAlignment="0" applyProtection="0"/>
    <xf numFmtId="40" fontId="37" fillId="0" borderId="0">
      <alignment/>
      <protection/>
    </xf>
    <xf numFmtId="214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215" fontId="38" fillId="0" borderId="0" applyFont="0" applyFill="0" applyBorder="0" applyAlignment="0" applyProtection="0"/>
    <xf numFmtId="0" fontId="36" fillId="0" borderId="0">
      <alignment/>
      <protection/>
    </xf>
    <xf numFmtId="0" fontId="33" fillId="0" borderId="0">
      <alignment/>
      <protection/>
    </xf>
  </cellStyleXfs>
  <cellXfs count="95">
    <xf numFmtId="0" fontId="0" fillId="0" borderId="0" xfId="0" applyAlignment="1">
      <alignment/>
    </xf>
    <xf numFmtId="209" fontId="39" fillId="0" borderId="0" xfId="0" applyNumberFormat="1" applyFont="1" applyAlignment="1">
      <alignment vertical="center"/>
    </xf>
    <xf numFmtId="209" fontId="8" fillId="0" borderId="0" xfId="0" applyNumberFormat="1" applyFont="1" applyAlignment="1">
      <alignment vertical="center"/>
    </xf>
    <xf numFmtId="209" fontId="40" fillId="0" borderId="0" xfId="0" applyNumberFormat="1" applyFont="1" applyAlignment="1">
      <alignment horizontal="center" vertical="center"/>
    </xf>
    <xf numFmtId="198" fontId="40" fillId="0" borderId="0" xfId="0" applyNumberFormat="1" applyFont="1" applyAlignment="1">
      <alignment horizontal="right" vertical="center"/>
    </xf>
    <xf numFmtId="209" fontId="40" fillId="0" borderId="0" xfId="0" applyNumberFormat="1" applyFont="1" applyBorder="1" applyAlignment="1">
      <alignment horizontal="right" vertical="center"/>
    </xf>
    <xf numFmtId="209" fontId="39" fillId="0" borderId="9" xfId="0" applyNumberFormat="1" applyFont="1" applyBorder="1" applyAlignment="1">
      <alignment vertical="center"/>
    </xf>
    <xf numFmtId="209" fontId="8" fillId="0" borderId="9" xfId="0" applyNumberFormat="1" applyFont="1" applyBorder="1" applyAlignment="1">
      <alignment vertical="center"/>
    </xf>
    <xf numFmtId="198" fontId="40" fillId="0" borderId="9" xfId="0" applyNumberFormat="1" applyFont="1" applyBorder="1" applyAlignment="1">
      <alignment horizontal="right" vertical="center"/>
    </xf>
    <xf numFmtId="209" fontId="39" fillId="0" borderId="0" xfId="0" applyNumberFormat="1" applyFont="1" applyBorder="1" applyAlignment="1">
      <alignment vertical="center"/>
    </xf>
    <xf numFmtId="209" fontId="8" fillId="0" borderId="0" xfId="0" applyNumberFormat="1" applyFont="1" applyBorder="1" applyAlignment="1">
      <alignment vertical="center"/>
    </xf>
    <xf numFmtId="209" fontId="40" fillId="0" borderId="0" xfId="0" applyNumberFormat="1" applyFont="1" applyBorder="1" applyAlignment="1">
      <alignment horizontal="center" vertical="center"/>
    </xf>
    <xf numFmtId="198" fontId="40" fillId="0" borderId="0" xfId="0" applyNumberFormat="1" applyFont="1" applyBorder="1" applyAlignment="1">
      <alignment horizontal="right" vertical="center"/>
    </xf>
    <xf numFmtId="209" fontId="8" fillId="0" borderId="0" xfId="0" applyNumberFormat="1" applyFont="1" applyAlignment="1">
      <alignment horizontal="center" vertical="center"/>
    </xf>
    <xf numFmtId="198" fontId="39" fillId="0" borderId="0" xfId="0" applyNumberFormat="1" applyFont="1" applyAlignment="1" quotePrefix="1">
      <alignment horizontal="right" vertical="center"/>
    </xf>
    <xf numFmtId="209" fontId="39" fillId="0" borderId="0" xfId="0" applyNumberFormat="1" applyFont="1" applyAlignment="1">
      <alignment horizontal="center" vertical="center"/>
    </xf>
    <xf numFmtId="198" fontId="39" fillId="0" borderId="0" xfId="0" applyNumberFormat="1" applyFont="1" applyAlignment="1">
      <alignment horizontal="right" vertical="center"/>
    </xf>
    <xf numFmtId="209" fontId="39" fillId="0" borderId="9" xfId="0" applyNumberFormat="1" applyFont="1" applyBorder="1" applyAlignment="1">
      <alignment horizontal="center" vertical="center"/>
    </xf>
    <xf numFmtId="209" fontId="39" fillId="0" borderId="0" xfId="0" applyNumberFormat="1" applyFont="1" applyBorder="1" applyAlignment="1">
      <alignment horizontal="center" vertical="center"/>
    </xf>
    <xf numFmtId="198" fontId="39" fillId="0" borderId="9" xfId="0" applyNumberFormat="1" applyFont="1" applyBorder="1" applyAlignment="1">
      <alignment horizontal="right" vertical="center"/>
    </xf>
    <xf numFmtId="209" fontId="40" fillId="0" borderId="0" xfId="0" applyNumberFormat="1" applyFont="1" applyAlignment="1">
      <alignment horizontal="right" vertical="center"/>
    </xf>
    <xf numFmtId="198" fontId="40" fillId="0" borderId="3" xfId="0" applyNumberFormat="1" applyFont="1" applyBorder="1" applyAlignment="1">
      <alignment horizontal="right" vertical="center"/>
    </xf>
    <xf numFmtId="198" fontId="40" fillId="0" borderId="10" xfId="0" applyNumberFormat="1" applyFont="1" applyBorder="1" applyAlignment="1">
      <alignment horizontal="right" vertical="center"/>
    </xf>
    <xf numFmtId="198" fontId="40" fillId="0" borderId="0" xfId="0" applyNumberFormat="1" applyFont="1" applyBorder="1" applyAlignment="1">
      <alignment vertical="center"/>
    </xf>
    <xf numFmtId="209" fontId="40" fillId="0" borderId="0" xfId="0" applyNumberFormat="1" applyFont="1" applyAlignment="1">
      <alignment vertical="center"/>
    </xf>
    <xf numFmtId="209" fontId="40" fillId="0" borderId="0" xfId="0" applyNumberFormat="1" applyFont="1" applyBorder="1" applyAlignment="1">
      <alignment vertical="center"/>
    </xf>
    <xf numFmtId="9" fontId="8" fillId="0" borderId="0" xfId="88" applyFont="1" applyAlignment="1">
      <alignment vertical="center"/>
    </xf>
    <xf numFmtId="204" fontId="40" fillId="0" borderId="10" xfId="0" applyNumberFormat="1" applyFont="1" applyBorder="1" applyAlignment="1">
      <alignment horizontal="right" vertical="center"/>
    </xf>
    <xf numFmtId="209" fontId="39" fillId="0" borderId="0" xfId="0" applyNumberFormat="1" applyFont="1" applyAlignment="1">
      <alignment horizontal="right" vertical="center"/>
    </xf>
    <xf numFmtId="209" fontId="39" fillId="0" borderId="9" xfId="0" applyNumberFormat="1" applyFont="1" applyBorder="1" applyAlignment="1">
      <alignment horizontal="right" vertical="center"/>
    </xf>
    <xf numFmtId="198" fontId="39" fillId="0" borderId="0" xfId="0" applyNumberFormat="1" applyFont="1" applyBorder="1" applyAlignment="1">
      <alignment horizontal="right" vertical="center"/>
    </xf>
    <xf numFmtId="198" fontId="39" fillId="0" borderId="0" xfId="0" applyNumberFormat="1" applyFont="1" applyAlignment="1">
      <alignment vertical="center"/>
    </xf>
    <xf numFmtId="209" fontId="39" fillId="0" borderId="0" xfId="0" applyNumberFormat="1" applyFont="1" applyBorder="1" applyAlignment="1">
      <alignment horizontal="right" vertical="center"/>
    </xf>
    <xf numFmtId="209" fontId="39" fillId="0" borderId="0" xfId="0" applyNumberFormat="1" applyFont="1" applyBorder="1" applyAlignment="1" quotePrefix="1">
      <alignment vertical="center"/>
    </xf>
    <xf numFmtId="209" fontId="8" fillId="0" borderId="0" xfId="0" applyNumberFormat="1" applyFont="1" applyBorder="1" applyAlignment="1">
      <alignment horizontal="center" vertical="center"/>
    </xf>
    <xf numFmtId="198" fontId="40" fillId="0" borderId="9" xfId="24" applyNumberFormat="1" applyFont="1" applyBorder="1" applyAlignment="1">
      <alignment horizontal="center" vertical="center"/>
    </xf>
    <xf numFmtId="200" fontId="40" fillId="0" borderId="0" xfId="24" applyFont="1" applyBorder="1" applyAlignment="1">
      <alignment horizontal="center" vertical="center"/>
    </xf>
    <xf numFmtId="209" fontId="41" fillId="0" borderId="0" xfId="0" applyNumberFormat="1" applyFont="1" applyAlignment="1">
      <alignment vertical="center"/>
    </xf>
    <xf numFmtId="198" fontId="8" fillId="0" borderId="0" xfId="0" applyNumberFormat="1" applyFont="1" applyBorder="1" applyAlignment="1">
      <alignment horizontal="right" vertical="center"/>
    </xf>
    <xf numFmtId="209" fontId="8" fillId="0" borderId="0" xfId="0" applyNumberFormat="1" applyFont="1" applyBorder="1" applyAlignment="1">
      <alignment horizontal="right" vertical="center"/>
    </xf>
    <xf numFmtId="209" fontId="8" fillId="0" borderId="9" xfId="0" applyNumberFormat="1" applyFont="1" applyBorder="1" applyAlignment="1">
      <alignment horizontal="center" vertical="center"/>
    </xf>
    <xf numFmtId="198" fontId="8" fillId="0" borderId="9" xfId="0" applyNumberFormat="1" applyFont="1" applyBorder="1" applyAlignment="1">
      <alignment horizontal="right" vertical="center"/>
    </xf>
    <xf numFmtId="209" fontId="8" fillId="0" borderId="9" xfId="0" applyNumberFormat="1" applyFont="1" applyBorder="1" applyAlignment="1">
      <alignment horizontal="right" vertical="center"/>
    </xf>
    <xf numFmtId="198" fontId="8" fillId="0" borderId="0" xfId="0" applyNumberFormat="1" applyFont="1" applyAlignment="1">
      <alignment horizontal="right" vertical="center"/>
    </xf>
    <xf numFmtId="209" fontId="8" fillId="0" borderId="0" xfId="0" applyNumberFormat="1" applyFont="1" applyAlignment="1">
      <alignment horizontal="right" vertical="center"/>
    </xf>
    <xf numFmtId="198" fontId="40" fillId="0" borderId="0" xfId="0" applyNumberFormat="1" applyFont="1" applyFill="1" applyAlignment="1">
      <alignment horizontal="right" vertical="center"/>
    </xf>
    <xf numFmtId="198" fontId="40" fillId="0" borderId="9" xfId="0" applyNumberFormat="1" applyFont="1" applyFill="1" applyBorder="1" applyAlignment="1">
      <alignment horizontal="right" vertical="center"/>
    </xf>
    <xf numFmtId="198" fontId="39" fillId="0" borderId="0" xfId="0" applyNumberFormat="1" applyFont="1" applyFill="1" applyAlignment="1" quotePrefix="1">
      <alignment horizontal="right" vertical="center"/>
    </xf>
    <xf numFmtId="198" fontId="39" fillId="0" borderId="0" xfId="0" applyNumberFormat="1" applyFont="1" applyFill="1" applyAlignment="1">
      <alignment horizontal="right" vertical="center"/>
    </xf>
    <xf numFmtId="198" fontId="39" fillId="0" borderId="9" xfId="0" applyNumberFormat="1" applyFont="1" applyFill="1" applyBorder="1" applyAlignment="1">
      <alignment horizontal="right" vertical="center"/>
    </xf>
    <xf numFmtId="198" fontId="40" fillId="0" borderId="0" xfId="0" applyNumberFormat="1" applyFont="1" applyFill="1" applyBorder="1" applyAlignment="1">
      <alignment horizontal="right" vertical="center"/>
    </xf>
    <xf numFmtId="198" fontId="40" fillId="0" borderId="10" xfId="0" applyNumberFormat="1" applyFont="1" applyFill="1" applyBorder="1" applyAlignment="1">
      <alignment horizontal="right" vertical="center"/>
    </xf>
    <xf numFmtId="198" fontId="40" fillId="0" borderId="0" xfId="0" applyNumberFormat="1" applyFont="1" applyFill="1" applyAlignment="1" quotePrefix="1">
      <alignment vertical="center"/>
    </xf>
    <xf numFmtId="198" fontId="40" fillId="0" borderId="0" xfId="0" applyNumberFormat="1" applyFont="1" applyAlignment="1" quotePrefix="1">
      <alignment vertical="center"/>
    </xf>
    <xf numFmtId="0" fontId="39" fillId="0" borderId="0" xfId="0" applyFont="1" applyAlignment="1">
      <alignment horizontal="left" vertical="top" wrapText="1" indent="3"/>
    </xf>
    <xf numFmtId="0" fontId="39" fillId="0" borderId="0" xfId="0" applyFont="1" applyAlignment="1">
      <alignment horizontal="right" vertical="top" wrapText="1"/>
    </xf>
    <xf numFmtId="14" fontId="39" fillId="0" borderId="0" xfId="24" applyNumberFormat="1" applyFont="1" applyFill="1" applyAlignment="1">
      <alignment horizontal="right" vertical="top" wrapText="1"/>
    </xf>
    <xf numFmtId="14" fontId="3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 wrapText="1" indent="3"/>
    </xf>
    <xf numFmtId="1" fontId="39" fillId="0" borderId="0" xfId="24" applyNumberFormat="1" applyFont="1" applyFill="1" applyAlignment="1">
      <alignment horizontal="right" vertical="top" wrapText="1"/>
    </xf>
    <xf numFmtId="1" fontId="39" fillId="0" borderId="0" xfId="0" applyNumberFormat="1" applyFont="1" applyAlignment="1">
      <alignment horizontal="right" vertical="top" wrapText="1"/>
    </xf>
    <xf numFmtId="0" fontId="39" fillId="0" borderId="0" xfId="0" applyFont="1" applyAlignment="1">
      <alignment horizontal="center" vertical="top" wrapText="1"/>
    </xf>
    <xf numFmtId="202" fontId="39" fillId="0" borderId="0" xfId="24" applyNumberFormat="1" applyFont="1" applyFill="1" applyAlignment="1">
      <alignment horizontal="right" vertical="top" wrapText="1"/>
    </xf>
    <xf numFmtId="202" fontId="39" fillId="0" borderId="0" xfId="0" applyNumberFormat="1" applyFont="1" applyAlignment="1">
      <alignment horizontal="right" vertical="top" wrapText="1"/>
    </xf>
    <xf numFmtId="0" fontId="43" fillId="0" borderId="0" xfId="0" applyFont="1" applyAlignment="1">
      <alignment horizontal="left" vertical="top" wrapText="1" indent="3"/>
    </xf>
    <xf numFmtId="0" fontId="44" fillId="0" borderId="0" xfId="0" applyFont="1" applyAlignment="1">
      <alignment horizontal="right" vertical="top" wrapText="1"/>
    </xf>
    <xf numFmtId="202" fontId="44" fillId="0" borderId="0" xfId="24" applyNumberFormat="1" applyFont="1" applyFill="1" applyAlignment="1">
      <alignment horizontal="justify" vertical="top" wrapText="1"/>
    </xf>
    <xf numFmtId="202" fontId="44" fillId="0" borderId="0" xfId="0" applyNumberFormat="1" applyFont="1" applyAlignment="1">
      <alignment horizontal="justify" vertical="top" wrapText="1"/>
    </xf>
    <xf numFmtId="0" fontId="40" fillId="0" borderId="0" xfId="0" applyFont="1" applyAlignment="1">
      <alignment horizontal="right" vertical="top" wrapText="1"/>
    </xf>
    <xf numFmtId="202" fontId="40" fillId="0" borderId="0" xfId="24" applyNumberFormat="1" applyFont="1" applyFill="1" applyAlignment="1">
      <alignment horizontal="justify" vertical="top" wrapText="1"/>
    </xf>
    <xf numFmtId="202" fontId="40" fillId="0" borderId="0" xfId="24" applyNumberFormat="1" applyFont="1" applyAlignment="1">
      <alignment horizontal="right" vertical="top" wrapText="1"/>
    </xf>
    <xf numFmtId="0" fontId="8" fillId="0" borderId="0" xfId="0" applyFont="1" applyAlignment="1">
      <alignment horizontal="left" vertical="top" wrapText="1" indent="4"/>
    </xf>
    <xf numFmtId="0" fontId="40" fillId="0" borderId="0" xfId="0" applyFont="1" applyAlignment="1">
      <alignment horizontal="center" vertical="top" wrapText="1"/>
    </xf>
    <xf numFmtId="202" fontId="40" fillId="0" borderId="0" xfId="24" applyNumberFormat="1" applyFont="1" applyAlignment="1">
      <alignment horizontal="right" wrapText="1"/>
    </xf>
    <xf numFmtId="202" fontId="9" fillId="0" borderId="0" xfId="24" applyNumberFormat="1" applyFont="1" applyFill="1" applyAlignment="1">
      <alignment/>
    </xf>
    <xf numFmtId="202" fontId="9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 indent="5"/>
    </xf>
    <xf numFmtId="200" fontId="9" fillId="0" borderId="0" xfId="0" applyNumberFormat="1" applyFont="1" applyAlignment="1">
      <alignment/>
    </xf>
    <xf numFmtId="0" fontId="8" fillId="0" borderId="0" xfId="0" applyFont="1" applyAlignment="1" quotePrefix="1">
      <alignment horizontal="left" vertical="top" wrapText="1" indent="5"/>
    </xf>
    <xf numFmtId="202" fontId="44" fillId="0" borderId="0" xfId="24" applyNumberFormat="1" applyFont="1" applyAlignment="1">
      <alignment horizontal="right" vertical="top" wrapText="1"/>
    </xf>
    <xf numFmtId="43" fontId="9" fillId="0" borderId="0" xfId="0" applyNumberFormat="1" applyFont="1" applyAlignment="1">
      <alignment/>
    </xf>
    <xf numFmtId="198" fontId="8" fillId="0" borderId="0" xfId="0" applyNumberFormat="1" applyFont="1" applyFill="1" applyAlignment="1">
      <alignment horizontal="right" vertical="center"/>
    </xf>
    <xf numFmtId="209" fontId="8" fillId="0" borderId="0" xfId="0" applyNumberFormat="1" applyFont="1" applyFill="1" applyAlignment="1">
      <alignment vertical="center"/>
    </xf>
    <xf numFmtId="198" fontId="8" fillId="0" borderId="9" xfId="0" applyNumberFormat="1" applyFont="1" applyFill="1" applyBorder="1" applyAlignment="1">
      <alignment horizontal="right" vertical="center"/>
    </xf>
    <xf numFmtId="198" fontId="8" fillId="0" borderId="0" xfId="0" applyNumberFormat="1" applyFont="1" applyFill="1" applyBorder="1" applyAlignment="1">
      <alignment horizontal="right" vertical="center"/>
    </xf>
    <xf numFmtId="209" fontId="40" fillId="0" borderId="0" xfId="0" applyNumberFormat="1" applyFont="1" applyFill="1" applyAlignment="1">
      <alignment horizontal="center" vertical="center"/>
    </xf>
    <xf numFmtId="209" fontId="40" fillId="0" borderId="0" xfId="0" applyNumberFormat="1" applyFont="1" applyFill="1" applyAlignment="1">
      <alignment vertical="center"/>
    </xf>
    <xf numFmtId="198" fontId="41" fillId="0" borderId="0" xfId="0" applyNumberFormat="1" applyFont="1" applyBorder="1" applyAlignment="1">
      <alignment horizontal="right" vertical="center"/>
    </xf>
    <xf numFmtId="209" fontId="41" fillId="0" borderId="0" xfId="0" applyNumberFormat="1" applyFont="1" applyBorder="1" applyAlignment="1">
      <alignment horizontal="right" vertical="center"/>
    </xf>
    <xf numFmtId="198" fontId="40" fillId="0" borderId="0" xfId="0" applyNumberFormat="1" applyFont="1" applyFill="1" applyAlignment="1">
      <alignment horizontal="center" vertical="center"/>
    </xf>
    <xf numFmtId="198" fontId="40" fillId="0" borderId="9" xfId="0" applyNumberFormat="1" applyFont="1" applyBorder="1" applyAlignment="1">
      <alignment horizontal="center" vertical="center"/>
    </xf>
    <xf numFmtId="198" fontId="40" fillId="0" borderId="0" xfId="0" applyNumberFormat="1" applyFont="1" applyBorder="1" applyAlignment="1">
      <alignment horizontal="center" vertical="center"/>
    </xf>
    <xf numFmtId="209" fontId="8" fillId="0" borderId="9" xfId="0" applyNumberFormat="1" applyFont="1" applyBorder="1" applyAlignment="1">
      <alignment horizontal="justify" vertical="center"/>
    </xf>
    <xf numFmtId="209" fontId="8" fillId="0" borderId="9" xfId="0" applyNumberFormat="1" applyFont="1" applyBorder="1" applyAlignment="1">
      <alignment horizontal="justify" vertical="center" wrapText="1"/>
    </xf>
  </cellXfs>
  <cellStyles count="111">
    <cellStyle name="Normal" xfId="0"/>
    <cellStyle name="Border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 - Style1" xfId="25"/>
    <cellStyle name="Comma  - Style2" xfId="26"/>
    <cellStyle name="Comma  - Style3" xfId="27"/>
    <cellStyle name="Comma  - Style4" xfId="28"/>
    <cellStyle name="Comma  - Style5" xfId="29"/>
    <cellStyle name="Comma  - Style6" xfId="30"/>
    <cellStyle name="Comma  - Style7" xfId="31"/>
    <cellStyle name="Comma  - Style8" xfId="32"/>
    <cellStyle name="Comma [0]" xfId="33"/>
    <cellStyle name="Comma [00]" xfId="34"/>
    <cellStyle name="Comma0" xfId="35"/>
    <cellStyle name="Curren - Style3" xfId="36"/>
    <cellStyle name="Curren - Style4" xfId="37"/>
    <cellStyle name="Currency" xfId="38"/>
    <cellStyle name="Currency [0]" xfId="39"/>
    <cellStyle name="Currency [00]" xfId="40"/>
    <cellStyle name="Currency0" xfId="41"/>
    <cellStyle name="Dan" xfId="42"/>
    <cellStyle name="Date Short" xfId="43"/>
    <cellStyle name="Enter Currency (0)" xfId="44"/>
    <cellStyle name="Enter Currency (2)" xfId="45"/>
    <cellStyle name="Enter Units (0)" xfId="46"/>
    <cellStyle name="Enter Units (1)" xfId="47"/>
    <cellStyle name="Enter Units (2)" xfId="48"/>
    <cellStyle name="Followed Hyperlink" xfId="49"/>
    <cellStyle name="Format Number Column" xfId="50"/>
    <cellStyle name="Grey" xfId="51"/>
    <cellStyle name="Header1" xfId="52"/>
    <cellStyle name="Header2" xfId="53"/>
    <cellStyle name="Heading" xfId="54"/>
    <cellStyle name="HEADING, MAJOR" xfId="55"/>
    <cellStyle name="HEADING, MINOR" xfId="56"/>
    <cellStyle name="HEADING, RIGHT" xfId="57"/>
    <cellStyle name="HEADING,MAJOR" xfId="58"/>
    <cellStyle name="Hyperlink" xfId="59"/>
    <cellStyle name="Indent" xfId="60"/>
    <cellStyle name="Input [yellow]" xfId="61"/>
    <cellStyle name="KPMG Heading 1" xfId="62"/>
    <cellStyle name="KPMG Heading 2" xfId="63"/>
    <cellStyle name="KPMG Heading 3" xfId="64"/>
    <cellStyle name="KPMG Heading 4" xfId="65"/>
    <cellStyle name="KPMG Normal" xfId="66"/>
    <cellStyle name="KPMG Normal Text" xfId="67"/>
    <cellStyle name="Link Currency (0)" xfId="68"/>
    <cellStyle name="Link Currency (2)" xfId="69"/>
    <cellStyle name="Link Units (0)" xfId="70"/>
    <cellStyle name="Link Units (1)" xfId="71"/>
    <cellStyle name="Link Units (2)" xfId="72"/>
    <cellStyle name="Miglia - Stile1" xfId="73"/>
    <cellStyle name="Miglia - Stile2" xfId="74"/>
    <cellStyle name="Miglia - Stile3" xfId="75"/>
    <cellStyle name="Miglia - Stile4" xfId="76"/>
    <cellStyle name="Miglia - Stile5" xfId="77"/>
    <cellStyle name="Milliers [0]_ACSAS" xfId="78"/>
    <cellStyle name="Milliers_ACSAS" xfId="79"/>
    <cellStyle name="Monétaire [0]_ACSAS" xfId="80"/>
    <cellStyle name="Monétaire_ACSAS" xfId="81"/>
    <cellStyle name="no dec" xfId="82"/>
    <cellStyle name="Normal - Stile6" xfId="83"/>
    <cellStyle name="Normal - Stile7" xfId="84"/>
    <cellStyle name="Normal - Stile8" xfId="85"/>
    <cellStyle name="Normal - Style1" xfId="86"/>
    <cellStyle name="Normal - Style5" xfId="87"/>
    <cellStyle name="Percent" xfId="88"/>
    <cellStyle name="Percent [0]" xfId="89"/>
    <cellStyle name="Percent [00]" xfId="90"/>
    <cellStyle name="Percent [2]" xfId="91"/>
    <cellStyle name="PERCENTAGE" xfId="92"/>
    <cellStyle name="PrePop Currency (0)" xfId="93"/>
    <cellStyle name="PrePop Currency (2)" xfId="94"/>
    <cellStyle name="PrePop Units (0)" xfId="95"/>
    <cellStyle name="PrePop Units (1)" xfId="96"/>
    <cellStyle name="PrePop Units (2)" xfId="97"/>
    <cellStyle name="pwstyle" xfId="98"/>
    <cellStyle name="RMG - PB01.93" xfId="99"/>
    <cellStyle name="section head" xfId="100"/>
    <cellStyle name="Standard_Division-List (A)" xfId="101"/>
    <cellStyle name="STYLE1" xfId="102"/>
    <cellStyle name="STYLE2" xfId="103"/>
    <cellStyle name="STYLE3" xfId="104"/>
    <cellStyle name="STYLE4" xfId="105"/>
    <cellStyle name="SubHeading" xfId="106"/>
    <cellStyle name="Text Indent A" xfId="107"/>
    <cellStyle name="Text Indent B" xfId="108"/>
    <cellStyle name="Text Indent C" xfId="109"/>
    <cellStyle name="W_CAP_P011" xfId="110"/>
    <cellStyle name="เครื่องหมายจุลภาค [0]_PERSONAL" xfId="111"/>
    <cellStyle name="เครื่องหมายจุลภาค_CASHFLOW Q4-2001  " xfId="112"/>
    <cellStyle name="เครื่องหมายสกุลเงิน [0]_PERSONAL" xfId="113"/>
    <cellStyle name="เครื่องหมายสกุลเงิน_PERSONAL" xfId="114"/>
    <cellStyle name="เชื่อมโยงหลายมิติ" xfId="115"/>
    <cellStyle name="ตามการเชื่อมโยงหลายมิติ" xfId="116"/>
    <cellStyle name="น้บะภฒ_95" xfId="117"/>
    <cellStyle name="ปกติ_finacial statement 2001" xfId="118"/>
    <cellStyle name="ฤธถ [0]_0e82ylkxXsZu0YORaMwizTk2E" xfId="119"/>
    <cellStyle name="ฤธถ_0e82ylkxXsZu0YORaMwizTk2E" xfId="120"/>
    <cellStyle name="ล๋ศญ [0]_0e82ylkxXsZu0YORaMwizTk2E" xfId="121"/>
    <cellStyle name="ล๋ศญ_0e82ylkxXsZu0YORaMwizTk2E" xfId="122"/>
    <cellStyle name="วฅมุ_4ฟ๙ฝวภ๛" xfId="123"/>
    <cellStyle name="標準_CAP_P022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ree%20tamvereyalux\My%20Documents\Thai%20Poly%20Acrylic%202009\Q1'09\Lead%20Schdule\Lead%20schdule_TPA_Q1'09_After%20Adjus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WANDEE~1\LOCALS~1\Temp\DOCUME~1\MANASR~1\LOCALS~1\Temp\R-PKG-YTH-Feb-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WANDEE~1\LOCALS~1\Temp\Documents%20and%20Settings\nittaya%20kittinapakun\Desktop\Lead%20yoko%20&amp;%20River\Package\Yoko\Client\Revise%20R-PKG-YTH-Feb-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SUTATH~1\LOCALS~1\Temp\notes32C5CD\Final\SUD-YE12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02\d\My%20Documents\Prushya\P'Ong\PCB-Rolling%202004%20V3%20After%20PWC%20Adjust\02TB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KIATTI~1\LOCALS~1\Temp\Lead%20Calcorp%20Q2'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wattanamatiphoj\My%20Documents\Orn\Clipsal\data\1.Client%202001\Poonsap%20Communication\1.Client%202001\Chuo%20Senko%20Group\Carat%20Media%20Services\TOP_Carat_2001%20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Desktop\1.Client%202001\Chuo%20Senko%20Group\Carat%20Media%20Services\1.Client%202001\Chuo%20Senko%20Group\Carat%20Media%20Services\TOP_Carat_2001%20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ash%20flow%20Asia%20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ทย5"/>
      <sheetName val="ไทย6-1"/>
      <sheetName val="Cash Flow by PwC"/>
      <sheetName val="Worksheet CF "/>
      <sheetName val="CF"/>
      <sheetName val="Eng2-4"/>
      <sheetName val="Eng5"/>
      <sheetName val="Eng6"/>
      <sheetName val="CFQ1'09"/>
      <sheetName val="BS"/>
      <sheetName val="Control BS"/>
      <sheetName val="3000"/>
      <sheetName val="3700"/>
      <sheetName val="3200"/>
      <sheetName val="3300"/>
      <sheetName val="3400"/>
      <sheetName val="3600"/>
      <sheetName val="PPE"/>
      <sheetName val="3800"/>
      <sheetName val="4000"/>
      <sheetName val="4100"/>
      <sheetName val="5000"/>
      <sheetName val="Control PL"/>
      <sheetName val="6000"/>
      <sheetName val="6100"/>
      <sheetName val="6100(org)"/>
      <sheetName val="6100-1(Org)"/>
      <sheetName val="6100-1"/>
      <sheetName val="6200"/>
      <sheetName val="6200 (org)"/>
      <sheetName val="6300 (Org)"/>
      <sheetName val="6300"/>
      <sheetName val="6300-1 (Org)"/>
      <sheetName val="6300-1"/>
      <sheetName val="6500"/>
      <sheetName val="6500 (Org)"/>
      <sheetName val="PL"/>
      <sheetName val="TB"/>
      <sheetName val="Audit Reclassify"/>
      <sheetName val="Client Adj"/>
    </sheetNames>
    <sheetDataSet>
      <sheetData sheetId="10">
        <row r="10">
          <cell r="P10">
            <v>44075508</v>
          </cell>
        </row>
        <row r="11">
          <cell r="P11">
            <v>439772</v>
          </cell>
        </row>
        <row r="13">
          <cell r="P13">
            <v>-2164199</v>
          </cell>
        </row>
        <row r="14">
          <cell r="P14">
            <v>150528</v>
          </cell>
        </row>
        <row r="35">
          <cell r="P35">
            <v>-9277462</v>
          </cell>
        </row>
        <row r="36">
          <cell r="P36">
            <v>-117657378</v>
          </cell>
        </row>
        <row r="37">
          <cell r="P37">
            <v>-2191849</v>
          </cell>
        </row>
        <row r="39">
          <cell r="P39">
            <v>-1312417</v>
          </cell>
        </row>
        <row r="42">
          <cell r="P42">
            <v>2770823</v>
          </cell>
        </row>
        <row r="43">
          <cell r="P43">
            <v>-4610770</v>
          </cell>
        </row>
        <row r="73">
          <cell r="J73">
            <v>21529879</v>
          </cell>
        </row>
        <row r="74">
          <cell r="J74">
            <v>145869</v>
          </cell>
        </row>
        <row r="92">
          <cell r="J92">
            <v>215474</v>
          </cell>
        </row>
      </sheetData>
      <sheetData sheetId="14">
        <row r="19">
          <cell r="G19">
            <v>167549.74</v>
          </cell>
        </row>
      </sheetData>
      <sheetData sheetId="17">
        <row r="11">
          <cell r="E11">
            <v>-10745070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Sheet1"/>
      <sheetName val="REC"/>
      <sheetName val="LIAB"/>
      <sheetName val="REV"/>
      <sheetName val="EXPE"/>
      <sheetName val="Sheet5"/>
      <sheetName val="Sheet6"/>
      <sheetName val="Sheet7"/>
      <sheetName val="BS"/>
      <sheetName val="Sheet2"/>
      <sheetName val="Sheet3"/>
      <sheetName val="CAPITAL_N"/>
      <sheetName val="INVEST_N"/>
      <sheetName val="SAGAKU"/>
      <sheetName val="TOUSI"/>
      <sheetName val="INVENT"/>
      <sheetName val="FIXSALES_N"/>
      <sheetName val="FIX_N"/>
      <sheetName val="FIXDED_N"/>
      <sheetName val="ACTABLE"/>
      <sheetName val="CF_KOTEI"/>
      <sheetName val="CF_AS"/>
      <sheetName val="CF_LIAB"/>
      <sheetName val="CFNOTES"/>
      <sheetName val="BSBEG"/>
      <sheetName val="BSREC"/>
      <sheetName val="BSPAY"/>
      <sheetName val="COMMON"/>
      <sheetName val="Sheet13"/>
      <sheetName val="Sheet14"/>
      <sheetName val="Sheet15"/>
      <sheetName val="Sheet16"/>
      <sheetName val="Sheet17"/>
      <sheetName val="Sheet21"/>
      <sheetName val="Sheet22"/>
      <sheetName val="Sheet23"/>
      <sheetName val="Sheet23_2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COMPARATIVE"/>
      <sheetName val="TOKEINOTES"/>
    </sheetNames>
    <sheetDataSet>
      <sheetData sheetId="2">
        <row r="6">
          <cell r="D6" t="str">
            <v>1_THB</v>
          </cell>
        </row>
      </sheetData>
      <sheetData sheetId="29">
        <row r="2">
          <cell r="U2" t="str">
            <v>1027</v>
          </cell>
        </row>
        <row r="11">
          <cell r="E11" t="str">
            <v>YTH</v>
          </cell>
        </row>
        <row r="13">
          <cell r="V13" t="str">
            <v>1028</v>
          </cell>
          <cell r="W13" t="str">
            <v>1028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Sheet1"/>
      <sheetName val="REC"/>
      <sheetName val="LIAB"/>
      <sheetName val="REV"/>
      <sheetName val="EXPE"/>
      <sheetName val="Sheet5"/>
      <sheetName val="Sheet6"/>
      <sheetName val="Sheet7"/>
      <sheetName val="BS"/>
      <sheetName val="Sheet2"/>
      <sheetName val="Sheet3"/>
      <sheetName val="CAPITAL_N"/>
      <sheetName val="INVEST_N"/>
      <sheetName val="SAGAKU"/>
      <sheetName val="TOUSI"/>
      <sheetName val="INVENT"/>
      <sheetName val="FIXSALES_N"/>
      <sheetName val="FIX_N"/>
      <sheetName val="FIXDED_N"/>
      <sheetName val="ACTABLE"/>
      <sheetName val="CF_KOTEI"/>
      <sheetName val="CF_AS"/>
      <sheetName val="CF_LIAB"/>
      <sheetName val="CFNOTES"/>
      <sheetName val="BSBEG"/>
      <sheetName val="BSPAY"/>
      <sheetName val="BSREC"/>
      <sheetName val="COMMON"/>
      <sheetName val="Sheet13"/>
      <sheetName val="Sheet14"/>
      <sheetName val="Sheet15"/>
      <sheetName val="Sheet16"/>
      <sheetName val="Sheet17"/>
      <sheetName val="Sheet21"/>
      <sheetName val="Sheet22"/>
      <sheetName val="Sheet23"/>
      <sheetName val="Sheet23_2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COMPARATIVE"/>
      <sheetName val="TOKEINOTES"/>
    </sheetNames>
    <sheetDataSet>
      <sheetData sheetId="21">
        <row r="2">
          <cell r="A2">
            <v>11</v>
          </cell>
          <cell r="B2" t="str">
            <v/>
          </cell>
          <cell r="C2" t="str">
            <v>建物-売上原価</v>
          </cell>
          <cell r="D2" t="str">
            <v/>
          </cell>
        </row>
        <row r="3">
          <cell r="A3">
            <v>12</v>
          </cell>
          <cell r="B3" t="str">
            <v/>
          </cell>
          <cell r="C3" t="str">
            <v>構築物-売上原価</v>
          </cell>
          <cell r="D3" t="str">
            <v/>
          </cell>
        </row>
        <row r="4">
          <cell r="A4">
            <v>13</v>
          </cell>
          <cell r="B4" t="str">
            <v/>
          </cell>
          <cell r="C4" t="str">
            <v>機械装置-売上原価</v>
          </cell>
          <cell r="D4" t="str">
            <v/>
          </cell>
        </row>
        <row r="5">
          <cell r="A5">
            <v>14</v>
          </cell>
          <cell r="B5" t="str">
            <v/>
          </cell>
          <cell r="C5" t="str">
            <v>車両運搬具-売上原価</v>
          </cell>
          <cell r="D5" t="str">
            <v/>
          </cell>
        </row>
        <row r="6">
          <cell r="A6">
            <v>15</v>
          </cell>
          <cell r="B6" t="str">
            <v/>
          </cell>
          <cell r="C6" t="str">
            <v>工具器具備品-売上原価</v>
          </cell>
          <cell r="D6" t="str">
            <v/>
          </cell>
        </row>
        <row r="7">
          <cell r="A7">
            <v>16</v>
          </cell>
          <cell r="B7" t="str">
            <v/>
          </cell>
          <cell r="C7" t="str">
            <v>土地-非償却</v>
          </cell>
          <cell r="D7" t="str">
            <v/>
          </cell>
        </row>
        <row r="8">
          <cell r="A8">
            <v>17</v>
          </cell>
          <cell r="B8" t="str">
            <v/>
          </cell>
          <cell r="C8" t="str">
            <v>建設仮勘定-非償却</v>
          </cell>
          <cell r="D8" t="str">
            <v/>
          </cell>
        </row>
        <row r="9">
          <cell r="A9">
            <v>19</v>
          </cell>
          <cell r="B9" t="str">
            <v/>
          </cell>
          <cell r="C9" t="str">
            <v>ソフトウェア-売上原価</v>
          </cell>
          <cell r="D9" t="str">
            <v/>
          </cell>
        </row>
        <row r="10">
          <cell r="C10" t="str">
            <v>その他無形固定資産－売上原価</v>
          </cell>
        </row>
        <row r="11">
          <cell r="A11">
            <v>20</v>
          </cell>
          <cell r="B11" t="str">
            <v/>
          </cell>
          <cell r="C11" t="str">
            <v>長期前払費用-売上原価</v>
          </cell>
          <cell r="D11" t="str">
            <v/>
          </cell>
        </row>
        <row r="12">
          <cell r="A12">
            <v>21</v>
          </cell>
          <cell r="B12" t="str">
            <v/>
          </cell>
          <cell r="C12" t="str">
            <v>建物-販管費</v>
          </cell>
          <cell r="D12" t="str">
            <v/>
          </cell>
        </row>
        <row r="13">
          <cell r="A13">
            <v>22</v>
          </cell>
          <cell r="B13" t="str">
            <v/>
          </cell>
          <cell r="C13" t="str">
            <v>構築物-販管費</v>
          </cell>
          <cell r="D13" t="str">
            <v/>
          </cell>
        </row>
        <row r="14">
          <cell r="A14">
            <v>23</v>
          </cell>
          <cell r="B14" t="str">
            <v/>
          </cell>
          <cell r="C14" t="str">
            <v>機械装置-販管費</v>
          </cell>
          <cell r="D14" t="str">
            <v/>
          </cell>
        </row>
        <row r="15">
          <cell r="A15">
            <v>24</v>
          </cell>
          <cell r="B15" t="str">
            <v/>
          </cell>
          <cell r="C15" t="str">
            <v>車両運搬具-販管費</v>
          </cell>
          <cell r="D15" t="str">
            <v/>
          </cell>
        </row>
        <row r="16">
          <cell r="A16">
            <v>25</v>
          </cell>
          <cell r="B16" t="str">
            <v/>
          </cell>
          <cell r="C16" t="str">
            <v>工具器具備品-販管費</v>
          </cell>
          <cell r="D16" t="str">
            <v/>
          </cell>
        </row>
        <row r="17">
          <cell r="A17">
            <v>29</v>
          </cell>
          <cell r="B17" t="str">
            <v/>
          </cell>
          <cell r="C17" t="str">
            <v>ソフトウェア-販管費</v>
          </cell>
          <cell r="D17" t="str">
            <v/>
          </cell>
        </row>
        <row r="18">
          <cell r="C18" t="str">
            <v>その他無形固定資産－販管費</v>
          </cell>
        </row>
        <row r="19">
          <cell r="A19">
            <v>30</v>
          </cell>
          <cell r="B19" t="str">
            <v/>
          </cell>
          <cell r="C19" t="str">
            <v>長期前払費用-販管費</v>
          </cell>
          <cell r="D19" t="str">
            <v/>
          </cell>
        </row>
      </sheetData>
      <sheetData sheetId="29">
        <row r="13">
          <cell r="L13" t="str">
            <v>YHQ</v>
          </cell>
        </row>
        <row r="14">
          <cell r="L14" t="str">
            <v>AUS</v>
          </cell>
        </row>
        <row r="15">
          <cell r="L15" t="str">
            <v>CYS</v>
          </cell>
        </row>
        <row r="16">
          <cell r="L16" t="str">
            <v>EMB</v>
          </cell>
        </row>
        <row r="17">
          <cell r="L17" t="str">
            <v>HAN-YO</v>
          </cell>
        </row>
        <row r="18">
          <cell r="L18" t="str">
            <v>ITS</v>
          </cell>
        </row>
        <row r="19">
          <cell r="L19" t="str">
            <v>KCA</v>
          </cell>
        </row>
        <row r="20">
          <cell r="L20" t="str">
            <v>KCP</v>
          </cell>
        </row>
        <row r="21">
          <cell r="L21" t="str">
            <v>LAC</v>
          </cell>
        </row>
        <row r="22">
          <cell r="L22" t="str">
            <v>LAS</v>
          </cell>
        </row>
        <row r="23">
          <cell r="L23" t="str">
            <v>LAT</v>
          </cell>
        </row>
        <row r="24">
          <cell r="L24" t="str">
            <v>MAT</v>
          </cell>
        </row>
        <row r="25">
          <cell r="L25" t="str">
            <v>MCC</v>
          </cell>
        </row>
        <row r="26">
          <cell r="L26" t="str">
            <v>MGS</v>
          </cell>
        </row>
        <row r="27">
          <cell r="L27" t="str">
            <v>MIA-SP</v>
          </cell>
        </row>
        <row r="28">
          <cell r="L28" t="str">
            <v>MIA</v>
          </cell>
        </row>
        <row r="29">
          <cell r="L29" t="str">
            <v>NSG</v>
          </cell>
        </row>
        <row r="30">
          <cell r="L30" t="str">
            <v>PEI</v>
          </cell>
        </row>
        <row r="31">
          <cell r="L31" t="str">
            <v>RIV</v>
          </cell>
        </row>
        <row r="32">
          <cell r="L32" t="str">
            <v>SPIN</v>
          </cell>
        </row>
        <row r="33">
          <cell r="L33" t="str">
            <v>STC</v>
          </cell>
        </row>
        <row r="34">
          <cell r="L34" t="str">
            <v>SYC</v>
          </cell>
        </row>
        <row r="35">
          <cell r="L35" t="str">
            <v>TCS</v>
          </cell>
        </row>
        <row r="36">
          <cell r="L36" t="str">
            <v>TSK</v>
          </cell>
        </row>
        <row r="37">
          <cell r="L37" t="str">
            <v>YAS-MHQ</v>
          </cell>
        </row>
        <row r="38">
          <cell r="L38" t="str">
            <v>YAU</v>
          </cell>
        </row>
        <row r="39">
          <cell r="L39" t="str">
            <v>YCA</v>
          </cell>
        </row>
        <row r="40">
          <cell r="L40" t="str">
            <v>YCL</v>
          </cell>
        </row>
        <row r="41">
          <cell r="L41" t="str">
            <v>YCS</v>
          </cell>
        </row>
        <row r="42">
          <cell r="L42" t="str">
            <v>YDC</v>
          </cell>
        </row>
        <row r="43">
          <cell r="L43" t="str">
            <v>YDK</v>
          </cell>
        </row>
        <row r="44">
          <cell r="L44" t="str">
            <v>YEA</v>
          </cell>
        </row>
        <row r="45">
          <cell r="L45" t="str">
            <v>YEF-HQ</v>
          </cell>
        </row>
        <row r="46">
          <cell r="L46" t="str">
            <v>YEM</v>
          </cell>
        </row>
        <row r="47">
          <cell r="L47" t="str">
            <v>YFE</v>
          </cell>
        </row>
        <row r="48">
          <cell r="L48" t="str">
            <v>YGA</v>
          </cell>
        </row>
        <row r="49">
          <cell r="L49" t="str">
            <v>YHC</v>
          </cell>
        </row>
        <row r="50">
          <cell r="L50" t="str">
            <v>YIK</v>
          </cell>
        </row>
        <row r="51">
          <cell r="L51" t="str">
            <v>YIN</v>
          </cell>
        </row>
        <row r="52">
          <cell r="L52" t="str">
            <v>YIS</v>
          </cell>
        </row>
        <row r="53">
          <cell r="L53" t="str">
            <v>YIT</v>
          </cell>
        </row>
        <row r="54">
          <cell r="L54" t="str">
            <v>YKO</v>
          </cell>
        </row>
        <row r="55">
          <cell r="L55" t="str">
            <v>YMB</v>
          </cell>
        </row>
        <row r="56">
          <cell r="L56" t="str">
            <v>YME</v>
          </cell>
        </row>
        <row r="57">
          <cell r="L57" t="str">
            <v>YMF</v>
          </cell>
        </row>
        <row r="58">
          <cell r="L58" t="str">
            <v>YMF-K</v>
          </cell>
        </row>
        <row r="59">
          <cell r="L59" t="str">
            <v>YMX</v>
          </cell>
        </row>
        <row r="60">
          <cell r="L60" t="str">
            <v>FYMX</v>
          </cell>
        </row>
        <row r="61">
          <cell r="L61" t="str">
            <v>YMY</v>
          </cell>
        </row>
        <row r="62">
          <cell r="L62" t="str">
            <v>YPI</v>
          </cell>
        </row>
        <row r="63">
          <cell r="L63" t="str">
            <v>YPK</v>
          </cell>
        </row>
        <row r="64">
          <cell r="L64" t="str">
            <v>YRC</v>
          </cell>
        </row>
        <row r="65">
          <cell r="L65" t="str">
            <v>YRI</v>
          </cell>
        </row>
        <row r="66">
          <cell r="L66" t="str">
            <v>YRU</v>
          </cell>
        </row>
        <row r="67">
          <cell r="L67" t="str">
            <v>YSA</v>
          </cell>
        </row>
        <row r="68">
          <cell r="L68" t="str">
            <v>YSE</v>
          </cell>
        </row>
        <row r="69">
          <cell r="L69" t="str">
            <v>YSH</v>
          </cell>
        </row>
        <row r="70">
          <cell r="L70" t="str">
            <v>YSS</v>
          </cell>
        </row>
        <row r="71">
          <cell r="L71" t="str">
            <v>YSV</v>
          </cell>
        </row>
        <row r="72">
          <cell r="L72" t="str">
            <v>YSW</v>
          </cell>
        </row>
        <row r="73">
          <cell r="L73" t="str">
            <v>YTH</v>
          </cell>
        </row>
        <row r="74">
          <cell r="L74" t="str">
            <v>YTR</v>
          </cell>
        </row>
        <row r="75">
          <cell r="L75" t="str">
            <v>YTR-A</v>
          </cell>
        </row>
        <row r="76">
          <cell r="L76" t="str">
            <v>YTR-H</v>
          </cell>
        </row>
        <row r="77">
          <cell r="L77" t="str">
            <v>YTR-K</v>
          </cell>
        </row>
        <row r="78">
          <cell r="L78" t="str">
            <v>YTR-T</v>
          </cell>
        </row>
        <row r="79">
          <cell r="L79" t="str">
            <v>YTR-U</v>
          </cell>
        </row>
        <row r="80">
          <cell r="L80" t="str">
            <v>YTS</v>
          </cell>
        </row>
        <row r="81">
          <cell r="L81" t="str">
            <v>YTW</v>
          </cell>
        </row>
        <row r="82">
          <cell r="L82" t="str">
            <v>Y-USA</v>
          </cell>
        </row>
        <row r="83">
          <cell r="L83" t="str">
            <v>YXC</v>
          </cell>
        </row>
        <row r="84">
          <cell r="L84" t="str">
            <v>  &lt; Equity Method Affi. &gt;</v>
          </cell>
        </row>
        <row r="85">
          <cell r="L85" t="str">
            <v>ACE</v>
          </cell>
        </row>
        <row r="86">
          <cell r="L86" t="str">
            <v>AIM</v>
          </cell>
        </row>
        <row r="87">
          <cell r="L87" t="str">
            <v>AYC</v>
          </cell>
        </row>
        <row r="88">
          <cell r="L88" t="str">
            <v>INI</v>
          </cell>
        </row>
        <row r="89">
          <cell r="L89" t="str">
            <v>KSH</v>
          </cell>
        </row>
        <row r="90">
          <cell r="L90" t="str">
            <v>MIE</v>
          </cell>
        </row>
        <row r="91">
          <cell r="L91" t="str">
            <v>MTC</v>
          </cell>
        </row>
        <row r="92">
          <cell r="L92" t="str">
            <v>MYM</v>
          </cell>
        </row>
        <row r="93">
          <cell r="L93" t="str">
            <v>OSC</v>
          </cell>
        </row>
        <row r="94">
          <cell r="L94" t="str">
            <v>SML</v>
          </cell>
        </row>
        <row r="95">
          <cell r="L95" t="str">
            <v>SST</v>
          </cell>
        </row>
        <row r="96">
          <cell r="L96" t="str">
            <v>TMX</v>
          </cell>
        </row>
        <row r="97">
          <cell r="L97" t="str">
            <v>TOA</v>
          </cell>
        </row>
        <row r="98">
          <cell r="L98" t="str">
            <v>TSC</v>
          </cell>
        </row>
        <row r="99">
          <cell r="L99" t="str">
            <v>WLS</v>
          </cell>
        </row>
        <row r="100">
          <cell r="L100" t="str">
            <v>YAN</v>
          </cell>
        </row>
        <row r="101">
          <cell r="L101" t="str">
            <v>YBI</v>
          </cell>
        </row>
        <row r="102">
          <cell r="L102" t="str">
            <v>YCE</v>
          </cell>
        </row>
        <row r="103">
          <cell r="L103" t="str">
            <v>YDY</v>
          </cell>
        </row>
        <row r="104">
          <cell r="L104" t="str">
            <v>YEL</v>
          </cell>
        </row>
        <row r="105">
          <cell r="L105" t="str">
            <v>YFD</v>
          </cell>
        </row>
        <row r="106">
          <cell r="L106" t="str">
            <v>YGF</v>
          </cell>
        </row>
        <row r="107">
          <cell r="L107" t="str">
            <v>YIC</v>
          </cell>
        </row>
        <row r="108">
          <cell r="L108" t="str">
            <v>YJC</v>
          </cell>
        </row>
        <row r="109">
          <cell r="L109" t="str">
            <v>YKM</v>
          </cell>
        </row>
        <row r="110">
          <cell r="L110" t="str">
            <v>YORC</v>
          </cell>
        </row>
        <row r="111">
          <cell r="L111" t="str">
            <v>YRL</v>
          </cell>
        </row>
        <row r="112">
          <cell r="L112" t="str">
            <v>YSI</v>
          </cell>
        </row>
        <row r="113">
          <cell r="L113" t="str">
            <v>YSL</v>
          </cell>
        </row>
        <row r="114">
          <cell r="L114" t="str">
            <v>YWT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dit ADJ - 200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cash flow statment"/>
      <sheetName val="BS"/>
      <sheetName val="3000"/>
      <sheetName val="3200"/>
      <sheetName val="3300"/>
      <sheetName val="3400"/>
      <sheetName val="3500"/>
      <sheetName val="3600"/>
      <sheetName val="3700"/>
      <sheetName val="3800"/>
      <sheetName val="3800(1)"/>
      <sheetName val="4000"/>
      <sheetName val="4100"/>
      <sheetName val="4300"/>
      <sheetName val="4700"/>
      <sheetName val="5000"/>
      <sheetName val="P&amp;L"/>
      <sheetName val="6000"/>
      <sheetName val="6100"/>
      <sheetName val="6100-1"/>
      <sheetName val="6200"/>
      <sheetName val="6300"/>
      <sheetName val="6500"/>
      <sheetName val="SUD"/>
      <sheetName val="Calcor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B-2"/>
      <sheetName val="L-3"/>
      <sheetName val="L-4"/>
      <sheetName val="U-5"/>
      <sheetName val="Z-4"/>
      <sheetName val="AA-6 (2)"/>
      <sheetName val="AA-6"/>
      <sheetName val="NN-6"/>
      <sheetName val="BB-7"/>
      <sheetName val="CC-8"/>
      <sheetName val="CC-9"/>
      <sheetName val="DD-10"/>
      <sheetName val="KK"/>
      <sheetName val="MM"/>
      <sheetName val="10"/>
      <sheetName val="70"/>
      <sheetName val="30"/>
      <sheetName val="30-note"/>
      <sheetName val="40"/>
      <sheetName val="90"/>
      <sheetName val="10-test (revise)"/>
      <sheetName val="10-1 Media"/>
      <sheetName val="10-cut"/>
      <sheetName val="Balance Sheet"/>
      <sheetName val="Statement of Income "/>
      <sheetName val="historical rate"/>
      <sheetName val="ELIMINATE"/>
      <sheetName val="P&amp;L(LENDER)"/>
      <sheetName val="BS(LENDER)"/>
      <sheetName val="RATIO"/>
      <sheetName val="DETAIL RATIO"/>
    </sheetNames>
    <sheetDataSet>
      <sheetData sheetId="24">
        <row r="1">
          <cell r="A1" t="str">
            <v>CARAT MEDIA SERVICES (THAILAND) CO., LTD.</v>
          </cell>
        </row>
        <row r="2">
          <cell r="A2" t="str">
            <v>12.31.01</v>
          </cell>
        </row>
        <row r="3">
          <cell r="A3" t="str">
            <v>MEDIA ANALYTICAL REVIEW</v>
          </cell>
        </row>
        <row r="5">
          <cell r="A5" t="str">
            <v>Customers' name </v>
          </cell>
          <cell r="B5" t="str">
            <v>Carat Media Service</v>
          </cell>
          <cell r="C5" t="str">
            <v>Cost</v>
          </cell>
          <cell r="D5" t="str">
            <v>Sale</v>
          </cell>
          <cell r="E5" t="str">
            <v>Gross Profit(%)</v>
          </cell>
        </row>
      </sheetData>
      <sheetData sheetId="25">
        <row r="1">
          <cell r="A1" t="str">
            <v>CARAT MEDIA SERVICES (THAILAND) CO., LTD.</v>
          </cell>
        </row>
        <row r="2">
          <cell r="A2" t="str">
            <v>12.31.01</v>
          </cell>
        </row>
        <row r="3">
          <cell r="A3" t="str">
            <v>CUT-OFF SALE TEST</v>
          </cell>
          <cell r="C3" t="str">
            <v>Select job sheet from sales report </v>
          </cell>
        </row>
        <row r="5">
          <cell r="A5" t="str">
            <v>No.</v>
          </cell>
          <cell r="B5" t="str">
            <v>Customers' name </v>
          </cell>
          <cell r="D5" t="str">
            <v>Job sheet No.</v>
          </cell>
          <cell r="E5" t="str">
            <v>Sale amount</v>
          </cell>
          <cell r="F5" t="str">
            <v>Cost amount</v>
          </cell>
          <cell r="G5" t="str">
            <v>Handling charge</v>
          </cell>
          <cell r="H5" t="str">
            <v>%</v>
          </cell>
          <cell r="I5" t="str">
            <v>A</v>
          </cell>
          <cell r="J5" t="str">
            <v>B</v>
          </cell>
          <cell r="K5" t="str">
            <v>C</v>
          </cell>
          <cell r="L5" t="str">
            <v>Remark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B-2"/>
      <sheetName val="L-3"/>
      <sheetName val="L-4"/>
      <sheetName val="U-5"/>
      <sheetName val="Z-4"/>
      <sheetName val="AA-6 (2)"/>
      <sheetName val="AA-6"/>
      <sheetName val="NN-6"/>
      <sheetName val="BB-7"/>
      <sheetName val="CC-8"/>
      <sheetName val="CC-9"/>
      <sheetName val="DD-10"/>
      <sheetName val="KK"/>
      <sheetName val="MM"/>
      <sheetName val="10"/>
      <sheetName val="70"/>
      <sheetName val="30"/>
      <sheetName val="30-note"/>
      <sheetName val="40"/>
      <sheetName val="90"/>
      <sheetName val="10-test (revise)"/>
      <sheetName val="10-1 Media"/>
      <sheetName val="10-cu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workbookViewId="0" topLeftCell="A112">
      <selection activeCell="K144" sqref="K144"/>
    </sheetView>
  </sheetViews>
  <sheetFormatPr defaultColWidth="9.140625" defaultRowHeight="15.75" customHeight="1"/>
  <cols>
    <col min="1" max="5" width="1.7109375" style="2" customWidth="1"/>
    <col min="6" max="6" width="41.28125" style="2" customWidth="1"/>
    <col min="7" max="7" width="6.7109375" style="13" customWidth="1"/>
    <col min="8" max="8" width="1.7109375" style="13" customWidth="1"/>
    <col min="9" max="9" width="14.7109375" style="43" customWidth="1"/>
    <col min="10" max="10" width="1.1484375" style="39" customWidth="1"/>
    <col min="11" max="11" width="14.7109375" style="43" customWidth="1"/>
    <col min="12" max="16384" width="9.140625" style="2" customWidth="1"/>
  </cols>
  <sheetData>
    <row r="1" ht="16.5" customHeight="1">
      <c r="A1" s="1" t="s">
        <v>0</v>
      </c>
    </row>
    <row r="2" ht="16.5" customHeight="1">
      <c r="A2" s="1" t="s">
        <v>1</v>
      </c>
    </row>
    <row r="3" spans="1:11" ht="16.5" customHeight="1">
      <c r="A3" s="6" t="s">
        <v>2</v>
      </c>
      <c r="B3" s="7"/>
      <c r="C3" s="7"/>
      <c r="D3" s="7"/>
      <c r="E3" s="7"/>
      <c r="F3" s="7"/>
      <c r="G3" s="40"/>
      <c r="H3" s="40"/>
      <c r="I3" s="41"/>
      <c r="J3" s="42"/>
      <c r="K3" s="41"/>
    </row>
    <row r="4" spans="1:11" ht="16.5" customHeight="1">
      <c r="A4" s="9"/>
      <c r="B4" s="10"/>
      <c r="C4" s="10"/>
      <c r="D4" s="10"/>
      <c r="E4" s="10"/>
      <c r="F4" s="10"/>
      <c r="G4" s="34"/>
      <c r="H4" s="34"/>
      <c r="I4" s="38"/>
      <c r="K4" s="38"/>
    </row>
    <row r="5" spans="1:11" ht="16.5" customHeight="1">
      <c r="A5" s="9"/>
      <c r="B5" s="10"/>
      <c r="C5" s="10"/>
      <c r="D5" s="10"/>
      <c r="E5" s="10"/>
      <c r="F5" s="10"/>
      <c r="G5" s="34"/>
      <c r="H5" s="34"/>
      <c r="I5" s="38"/>
      <c r="K5" s="38"/>
    </row>
    <row r="6" spans="9:11" ht="16.5" customHeight="1">
      <c r="I6" s="14" t="s">
        <v>3</v>
      </c>
      <c r="J6" s="2"/>
      <c r="K6" s="14" t="s">
        <v>4</v>
      </c>
    </row>
    <row r="7" spans="9:11" ht="16.5" customHeight="1">
      <c r="I7" s="14" t="s">
        <v>5</v>
      </c>
      <c r="J7" s="2"/>
      <c r="K7" s="14" t="s">
        <v>6</v>
      </c>
    </row>
    <row r="8" spans="7:11" ht="16.5" customHeight="1">
      <c r="G8" s="15"/>
      <c r="H8" s="15"/>
      <c r="I8" s="16" t="s">
        <v>7</v>
      </c>
      <c r="J8" s="2"/>
      <c r="K8" s="16" t="s">
        <v>8</v>
      </c>
    </row>
    <row r="9" spans="7:11" ht="16.5" customHeight="1">
      <c r="G9" s="17" t="s">
        <v>9</v>
      </c>
      <c r="H9" s="18"/>
      <c r="I9" s="19" t="s">
        <v>10</v>
      </c>
      <c r="J9" s="2"/>
      <c r="K9" s="19" t="s">
        <v>10</v>
      </c>
    </row>
    <row r="10" spans="1:11" ht="16.5" customHeight="1">
      <c r="A10" s="1" t="s">
        <v>11</v>
      </c>
      <c r="G10" s="3"/>
      <c r="H10" s="3"/>
      <c r="I10" s="4"/>
      <c r="J10" s="5"/>
      <c r="K10" s="4"/>
    </row>
    <row r="11" spans="1:11" ht="16.5" customHeight="1">
      <c r="A11" s="1"/>
      <c r="G11" s="3"/>
      <c r="H11" s="3"/>
      <c r="I11" s="4"/>
      <c r="J11" s="5"/>
      <c r="K11" s="4"/>
    </row>
    <row r="12" spans="1:11" ht="16.5" customHeight="1">
      <c r="A12" s="1" t="s">
        <v>12</v>
      </c>
      <c r="G12" s="3"/>
      <c r="H12" s="3"/>
      <c r="I12" s="4"/>
      <c r="J12" s="5"/>
      <c r="K12" s="4"/>
    </row>
    <row r="13" spans="1:11" ht="16.5" customHeight="1">
      <c r="A13" s="1"/>
      <c r="G13" s="3"/>
      <c r="H13" s="3"/>
      <c r="I13" s="4"/>
      <c r="J13" s="5"/>
      <c r="K13" s="4"/>
    </row>
    <row r="14" spans="1:11" ht="16.5" customHeight="1">
      <c r="A14" s="2" t="s">
        <v>13</v>
      </c>
      <c r="G14" s="3"/>
      <c r="H14" s="3"/>
      <c r="I14" s="4">
        <v>68892501</v>
      </c>
      <c r="J14" s="5"/>
      <c r="K14" s="4">
        <v>118307151</v>
      </c>
    </row>
    <row r="15" spans="1:11" ht="16.5" customHeight="1">
      <c r="A15" s="2" t="s">
        <v>14</v>
      </c>
      <c r="G15" s="3">
        <v>4</v>
      </c>
      <c r="H15" s="3"/>
      <c r="I15" s="4">
        <v>1462776</v>
      </c>
      <c r="J15" s="20"/>
      <c r="K15" s="4">
        <v>1462776</v>
      </c>
    </row>
    <row r="16" spans="1:11" ht="16.5" customHeight="1">
      <c r="A16" s="2" t="s">
        <v>144</v>
      </c>
      <c r="G16" s="3">
        <v>6</v>
      </c>
      <c r="H16" s="3"/>
      <c r="I16" s="4">
        <v>261999295</v>
      </c>
      <c r="J16" s="5"/>
      <c r="K16" s="4">
        <v>306074803</v>
      </c>
    </row>
    <row r="17" spans="1:11" ht="16.5" customHeight="1">
      <c r="A17" s="2" t="s">
        <v>15</v>
      </c>
      <c r="G17" s="3">
        <v>5</v>
      </c>
      <c r="H17" s="3"/>
      <c r="I17" s="4">
        <v>1699487</v>
      </c>
      <c r="J17" s="5"/>
      <c r="K17" s="4">
        <v>2139259</v>
      </c>
    </row>
    <row r="18" spans="1:11" ht="16.5" customHeight="1">
      <c r="A18" s="2" t="s">
        <v>16</v>
      </c>
      <c r="G18" s="3">
        <v>7</v>
      </c>
      <c r="H18" s="3"/>
      <c r="I18" s="4">
        <v>110486107</v>
      </c>
      <c r="J18" s="5"/>
      <c r="K18" s="4">
        <v>132161855</v>
      </c>
    </row>
    <row r="19" spans="1:11" ht="16.5" customHeight="1">
      <c r="A19" s="2" t="s">
        <v>17</v>
      </c>
      <c r="G19" s="3"/>
      <c r="H19" s="3"/>
      <c r="I19" s="4">
        <v>7256591</v>
      </c>
      <c r="J19" s="5"/>
      <c r="K19" s="4">
        <v>5092392</v>
      </c>
    </row>
    <row r="20" spans="1:11" ht="16.5" customHeight="1">
      <c r="A20" s="2" t="s">
        <v>18</v>
      </c>
      <c r="G20" s="3"/>
      <c r="H20" s="3"/>
      <c r="I20" s="8">
        <v>4407744</v>
      </c>
      <c r="J20" s="5"/>
      <c r="K20" s="8">
        <v>4558272</v>
      </c>
    </row>
    <row r="21" spans="7:11" ht="16.5" customHeight="1">
      <c r="G21" s="3"/>
      <c r="H21" s="3"/>
      <c r="I21" s="12"/>
      <c r="J21" s="5"/>
      <c r="K21" s="12"/>
    </row>
    <row r="22" spans="1:11" ht="16.5" customHeight="1">
      <c r="A22" s="1" t="s">
        <v>19</v>
      </c>
      <c r="G22" s="3"/>
      <c r="H22" s="3"/>
      <c r="I22" s="8">
        <f>SUM(I14:I20)</f>
        <v>456204501</v>
      </c>
      <c r="J22" s="5"/>
      <c r="K22" s="8">
        <f>SUM(K14:K20)</f>
        <v>569796508</v>
      </c>
    </row>
    <row r="23" spans="7:11" ht="16.5" customHeight="1">
      <c r="G23" s="3"/>
      <c r="H23" s="3"/>
      <c r="I23" s="4"/>
      <c r="J23" s="5"/>
      <c r="K23" s="4"/>
    </row>
    <row r="24" spans="1:11" ht="16.5" customHeight="1">
      <c r="A24" s="1" t="s">
        <v>20</v>
      </c>
      <c r="G24" s="3"/>
      <c r="H24" s="3"/>
      <c r="I24" s="4"/>
      <c r="J24" s="5"/>
      <c r="K24" s="4"/>
    </row>
    <row r="25" spans="1:11" ht="16.5" customHeight="1">
      <c r="A25" s="1"/>
      <c r="G25" s="3"/>
      <c r="H25" s="3"/>
      <c r="I25" s="4"/>
      <c r="J25" s="5"/>
      <c r="K25" s="4"/>
    </row>
    <row r="26" spans="1:11" ht="16.5" customHeight="1">
      <c r="A26" s="2" t="s">
        <v>21</v>
      </c>
      <c r="G26" s="3"/>
      <c r="H26" s="3"/>
      <c r="I26" s="4">
        <v>488494</v>
      </c>
      <c r="J26" s="5"/>
      <c r="K26" s="4">
        <v>573210</v>
      </c>
    </row>
    <row r="27" spans="1:11" ht="16.5" customHeight="1">
      <c r="A27" s="2" t="s">
        <v>22</v>
      </c>
      <c r="G27" s="3">
        <v>8</v>
      </c>
      <c r="H27" s="3"/>
      <c r="I27" s="4">
        <v>236611237</v>
      </c>
      <c r="J27" s="5"/>
      <c r="K27" s="4">
        <v>246451459</v>
      </c>
    </row>
    <row r="28" spans="1:11" ht="16.5" customHeight="1">
      <c r="A28" s="2" t="s">
        <v>23</v>
      </c>
      <c r="G28" s="3">
        <v>8</v>
      </c>
      <c r="H28" s="3"/>
      <c r="I28" s="4">
        <v>4074426</v>
      </c>
      <c r="J28" s="5"/>
      <c r="K28" s="4">
        <v>4327319</v>
      </c>
    </row>
    <row r="29" spans="1:11" ht="16.5" customHeight="1">
      <c r="A29" s="2" t="s">
        <v>24</v>
      </c>
      <c r="G29" s="3">
        <v>8</v>
      </c>
      <c r="H29" s="3"/>
      <c r="I29" s="4">
        <v>104782995</v>
      </c>
      <c r="J29" s="5"/>
      <c r="K29" s="4">
        <v>104782995</v>
      </c>
    </row>
    <row r="30" spans="1:11" ht="16.5" customHeight="1">
      <c r="A30" s="2" t="s">
        <v>25</v>
      </c>
      <c r="G30" s="3"/>
      <c r="H30" s="3"/>
      <c r="I30" s="8">
        <v>434444</v>
      </c>
      <c r="J30" s="5"/>
      <c r="K30" s="8">
        <v>473026</v>
      </c>
    </row>
    <row r="31" spans="7:11" ht="16.5" customHeight="1">
      <c r="G31" s="3"/>
      <c r="H31" s="3"/>
      <c r="I31" s="12"/>
      <c r="J31" s="5"/>
      <c r="K31" s="12"/>
    </row>
    <row r="32" spans="1:11" ht="16.5" customHeight="1">
      <c r="A32" s="1" t="s">
        <v>26</v>
      </c>
      <c r="G32" s="3"/>
      <c r="H32" s="3"/>
      <c r="I32" s="12">
        <f>SUM(I26:I30)</f>
        <v>346391596</v>
      </c>
      <c r="J32" s="5"/>
      <c r="K32" s="12">
        <f>SUM(K26:K30)</f>
        <v>356608009</v>
      </c>
    </row>
    <row r="33" spans="7:11" ht="16.5" customHeight="1">
      <c r="G33" s="3"/>
      <c r="H33" s="3"/>
      <c r="I33" s="21"/>
      <c r="J33" s="5"/>
      <c r="K33" s="21"/>
    </row>
    <row r="34" spans="7:11" ht="16.5" customHeight="1">
      <c r="G34" s="3"/>
      <c r="H34" s="3"/>
      <c r="I34" s="12"/>
      <c r="J34" s="5"/>
      <c r="K34" s="12"/>
    </row>
    <row r="35" spans="1:11" ht="16.5" customHeight="1" thickBot="1">
      <c r="A35" s="1" t="s">
        <v>27</v>
      </c>
      <c r="G35" s="3"/>
      <c r="H35" s="3"/>
      <c r="I35" s="22">
        <f>SUM(I22+I32)</f>
        <v>802596097</v>
      </c>
      <c r="J35" s="5"/>
      <c r="K35" s="22">
        <f>SUM(K22+K32)</f>
        <v>926404517</v>
      </c>
    </row>
    <row r="36" spans="7:11" ht="16.5" customHeight="1" thickTop="1">
      <c r="G36" s="3"/>
      <c r="H36" s="3"/>
      <c r="I36" s="4"/>
      <c r="J36" s="5"/>
      <c r="K36" s="4"/>
    </row>
    <row r="37" spans="1:11" ht="16.5" customHeight="1">
      <c r="A37" s="2" t="s">
        <v>28</v>
      </c>
      <c r="G37" s="3"/>
      <c r="H37" s="3"/>
      <c r="I37" s="4"/>
      <c r="J37" s="5"/>
      <c r="K37" s="4"/>
    </row>
    <row r="38" spans="7:11" ht="16.5" customHeight="1">
      <c r="G38" s="3"/>
      <c r="H38" s="3"/>
      <c r="I38" s="4"/>
      <c r="J38" s="5"/>
      <c r="K38" s="4"/>
    </row>
    <row r="39" spans="7:11" ht="16.5" customHeight="1">
      <c r="G39" s="3"/>
      <c r="H39" s="3"/>
      <c r="I39" s="4"/>
      <c r="J39" s="5"/>
      <c r="K39" s="4"/>
    </row>
    <row r="40" spans="7:11" ht="16.5" customHeight="1">
      <c r="G40" s="3"/>
      <c r="H40" s="3"/>
      <c r="I40" s="4"/>
      <c r="J40" s="5"/>
      <c r="K40" s="4"/>
    </row>
    <row r="41" spans="7:11" ht="16.5" customHeight="1">
      <c r="G41" s="3"/>
      <c r="H41" s="3"/>
      <c r="I41" s="4"/>
      <c r="J41" s="5"/>
      <c r="K41" s="4"/>
    </row>
    <row r="42" spans="7:11" ht="16.5" customHeight="1">
      <c r="G42" s="3"/>
      <c r="H42" s="3"/>
      <c r="I42" s="4"/>
      <c r="J42" s="5"/>
      <c r="K42" s="4"/>
    </row>
    <row r="43" spans="7:11" ht="16.5" customHeight="1">
      <c r="G43" s="3"/>
      <c r="H43" s="3"/>
      <c r="I43" s="4"/>
      <c r="J43" s="5"/>
      <c r="K43" s="4"/>
    </row>
    <row r="44" spans="7:11" ht="16.5" customHeight="1">
      <c r="G44" s="3"/>
      <c r="H44" s="3"/>
      <c r="I44" s="4"/>
      <c r="J44" s="5"/>
      <c r="K44" s="4"/>
    </row>
    <row r="45" spans="7:11" ht="16.5" customHeight="1">
      <c r="G45" s="3"/>
      <c r="H45" s="3"/>
      <c r="I45" s="4"/>
      <c r="J45" s="5"/>
      <c r="K45" s="4"/>
    </row>
    <row r="46" ht="16.5" customHeight="1"/>
    <row r="47" ht="16.5" customHeight="1"/>
    <row r="48" ht="3" customHeight="1"/>
    <row r="49" spans="1:11" ht="33" customHeight="1">
      <c r="A49" s="94" t="s">
        <v>29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ht="15.75" customHeight="1">
      <c r="A50" s="1" t="s">
        <v>0</v>
      </c>
    </row>
    <row r="51" ht="15.75" customHeight="1">
      <c r="A51" s="1" t="s">
        <v>1</v>
      </c>
    </row>
    <row r="52" spans="1:11" ht="15.75" customHeight="1">
      <c r="A52" s="6" t="str">
        <f>A3</f>
        <v>As at 31 March 2009 and 31 December 2008</v>
      </c>
      <c r="B52" s="7"/>
      <c r="C52" s="7"/>
      <c r="D52" s="7"/>
      <c r="E52" s="7"/>
      <c r="F52" s="7"/>
      <c r="G52" s="40"/>
      <c r="H52" s="40"/>
      <c r="I52" s="41"/>
      <c r="J52" s="42"/>
      <c r="K52" s="41"/>
    </row>
    <row r="55" spans="9:11" ht="15.75" customHeight="1">
      <c r="I55" s="14" t="s">
        <v>3</v>
      </c>
      <c r="J55" s="2"/>
      <c r="K55" s="14" t="s">
        <v>4</v>
      </c>
    </row>
    <row r="56" spans="9:11" ht="15.75" customHeight="1">
      <c r="I56" s="14" t="s">
        <v>5</v>
      </c>
      <c r="J56" s="2"/>
      <c r="K56" s="14" t="s">
        <v>6</v>
      </c>
    </row>
    <row r="57" spans="7:11" ht="15.75" customHeight="1">
      <c r="G57" s="15"/>
      <c r="H57" s="15"/>
      <c r="I57" s="16" t="s">
        <v>7</v>
      </c>
      <c r="J57" s="2"/>
      <c r="K57" s="16" t="s">
        <v>8</v>
      </c>
    </row>
    <row r="58" spans="7:11" ht="15.75" customHeight="1">
      <c r="G58" s="17" t="s">
        <v>30</v>
      </c>
      <c r="H58" s="15"/>
      <c r="I58" s="19" t="s">
        <v>10</v>
      </c>
      <c r="J58" s="2"/>
      <c r="K58" s="19" t="s">
        <v>10</v>
      </c>
    </row>
    <row r="59" spans="1:11" ht="15.75" customHeight="1">
      <c r="A59" s="1" t="s">
        <v>31</v>
      </c>
      <c r="G59" s="3"/>
      <c r="H59" s="3"/>
      <c r="I59" s="4"/>
      <c r="J59" s="5"/>
      <c r="K59" s="4"/>
    </row>
    <row r="60" spans="1:11" ht="9.75" customHeight="1">
      <c r="A60" s="1"/>
      <c r="G60" s="3"/>
      <c r="H60" s="3"/>
      <c r="I60" s="4"/>
      <c r="J60" s="5"/>
      <c r="K60" s="4"/>
    </row>
    <row r="61" spans="1:11" ht="15.75" customHeight="1">
      <c r="A61" s="1" t="s">
        <v>32</v>
      </c>
      <c r="G61" s="3"/>
      <c r="H61" s="3"/>
      <c r="I61" s="4"/>
      <c r="J61" s="5"/>
      <c r="K61" s="4"/>
    </row>
    <row r="62" spans="1:11" ht="9.75" customHeight="1">
      <c r="A62" s="1"/>
      <c r="G62" s="3"/>
      <c r="H62" s="3"/>
      <c r="I62" s="4"/>
      <c r="J62" s="5"/>
      <c r="K62" s="4"/>
    </row>
    <row r="63" spans="1:11" ht="15.75" customHeight="1">
      <c r="A63" s="2" t="s">
        <v>33</v>
      </c>
      <c r="G63" s="86">
        <v>5</v>
      </c>
      <c r="H63" s="3"/>
      <c r="I63" s="4">
        <v>78319402</v>
      </c>
      <c r="J63" s="4"/>
      <c r="K63" s="4">
        <v>87596864</v>
      </c>
    </row>
    <row r="64" spans="1:11" ht="15.75" customHeight="1">
      <c r="A64" s="2" t="s">
        <v>34</v>
      </c>
      <c r="G64" s="3"/>
      <c r="H64" s="3"/>
      <c r="I64" s="4">
        <v>86607855</v>
      </c>
      <c r="J64" s="4"/>
      <c r="K64" s="4">
        <v>204265233</v>
      </c>
    </row>
    <row r="65" spans="1:11" ht="15.75" customHeight="1">
      <c r="A65" s="2" t="s">
        <v>139</v>
      </c>
      <c r="G65" s="86">
        <v>5</v>
      </c>
      <c r="H65" s="3"/>
      <c r="I65" s="4">
        <v>1990457</v>
      </c>
      <c r="J65" s="4"/>
      <c r="K65" s="4">
        <v>4182306</v>
      </c>
    </row>
    <row r="66" spans="1:11" ht="15.75" customHeight="1">
      <c r="A66" s="2" t="s">
        <v>140</v>
      </c>
      <c r="G66" s="3"/>
      <c r="H66" s="3"/>
      <c r="I66" s="4">
        <v>7240247</v>
      </c>
      <c r="J66" s="4"/>
      <c r="K66" s="4">
        <v>7891426</v>
      </c>
    </row>
    <row r="67" spans="1:11" ht="15.75" customHeight="1">
      <c r="A67" s="2" t="s">
        <v>35</v>
      </c>
      <c r="G67" s="3"/>
      <c r="H67" s="3"/>
      <c r="I67" s="4">
        <v>233834</v>
      </c>
      <c r="J67" s="4"/>
      <c r="K67" s="4">
        <v>1546251</v>
      </c>
    </row>
    <row r="68" spans="1:11" ht="15.75" customHeight="1">
      <c r="A68" s="2" t="s">
        <v>36</v>
      </c>
      <c r="G68" s="3"/>
      <c r="H68" s="3"/>
      <c r="I68" s="4">
        <v>1229233</v>
      </c>
      <c r="J68" s="4"/>
      <c r="K68" s="4">
        <v>1184818</v>
      </c>
    </row>
    <row r="69" spans="1:11" ht="15.75" customHeight="1">
      <c r="A69" s="2" t="s">
        <v>37</v>
      </c>
      <c r="G69" s="3"/>
      <c r="H69" s="3"/>
      <c r="I69" s="4">
        <v>6001166</v>
      </c>
      <c r="J69" s="4"/>
      <c r="K69" s="4">
        <v>3298278</v>
      </c>
    </row>
    <row r="70" spans="1:11" ht="15.75" customHeight="1">
      <c r="A70" s="2" t="s">
        <v>38</v>
      </c>
      <c r="G70" s="3"/>
      <c r="H70" s="3"/>
      <c r="I70" s="4">
        <v>17690198</v>
      </c>
      <c r="J70" s="4"/>
      <c r="K70" s="4">
        <v>14919375</v>
      </c>
    </row>
    <row r="71" spans="1:11" ht="15.75" customHeight="1">
      <c r="A71" s="2" t="s">
        <v>39</v>
      </c>
      <c r="G71" s="3"/>
      <c r="H71" s="3"/>
      <c r="I71" s="8">
        <v>1322751</v>
      </c>
      <c r="J71" s="4"/>
      <c r="K71" s="8">
        <v>5933521</v>
      </c>
    </row>
    <row r="72" spans="7:11" ht="9.75" customHeight="1">
      <c r="G72" s="3"/>
      <c r="H72" s="3"/>
      <c r="I72" s="12"/>
      <c r="J72" s="5"/>
      <c r="K72" s="12"/>
    </row>
    <row r="73" spans="1:11" ht="15.75" customHeight="1">
      <c r="A73" s="1" t="s">
        <v>40</v>
      </c>
      <c r="G73" s="3"/>
      <c r="H73" s="3"/>
      <c r="I73" s="8">
        <f>SUM(I63:I71)</f>
        <v>200635143</v>
      </c>
      <c r="J73" s="5"/>
      <c r="K73" s="8">
        <f>SUM(K63:K71)</f>
        <v>330818072</v>
      </c>
    </row>
    <row r="74" spans="7:11" ht="12" customHeight="1">
      <c r="G74" s="3"/>
      <c r="H74" s="3"/>
      <c r="I74" s="12"/>
      <c r="J74" s="5"/>
      <c r="K74" s="12"/>
    </row>
    <row r="75" spans="1:11" ht="15.75" customHeight="1">
      <c r="A75" s="1" t="s">
        <v>41</v>
      </c>
      <c r="G75" s="3"/>
      <c r="H75" s="3"/>
      <c r="I75" s="12"/>
      <c r="J75" s="5"/>
      <c r="K75" s="12"/>
    </row>
    <row r="76" spans="1:11" ht="9.75" customHeight="1">
      <c r="A76" s="1"/>
      <c r="G76" s="3"/>
      <c r="H76" s="3"/>
      <c r="I76" s="12"/>
      <c r="J76" s="5"/>
      <c r="K76" s="12"/>
    </row>
    <row r="77" spans="1:11" ht="15.75" customHeight="1">
      <c r="A77" s="2" t="s">
        <v>42</v>
      </c>
      <c r="G77" s="3"/>
      <c r="H77" s="3"/>
      <c r="I77" s="8">
        <v>1618565</v>
      </c>
      <c r="J77" s="5"/>
      <c r="K77" s="8">
        <v>1933786</v>
      </c>
    </row>
    <row r="78" spans="7:11" ht="9.75" customHeight="1">
      <c r="G78" s="3"/>
      <c r="H78" s="3"/>
      <c r="I78" s="12"/>
      <c r="J78" s="5"/>
      <c r="K78" s="12"/>
    </row>
    <row r="79" spans="1:11" ht="15.75" customHeight="1">
      <c r="A79" s="1" t="s">
        <v>43</v>
      </c>
      <c r="G79" s="3"/>
      <c r="H79" s="3"/>
      <c r="I79" s="12">
        <f>SUM(I77:I77)</f>
        <v>1618565</v>
      </c>
      <c r="J79" s="5"/>
      <c r="K79" s="12">
        <f>SUM(K77:K77)</f>
        <v>1933786</v>
      </c>
    </row>
    <row r="80" spans="7:11" ht="15.75" customHeight="1">
      <c r="G80" s="3"/>
      <c r="H80" s="3"/>
      <c r="I80" s="21"/>
      <c r="J80" s="5"/>
      <c r="K80" s="21"/>
    </row>
    <row r="81" spans="7:11" ht="9.75" customHeight="1">
      <c r="G81" s="3"/>
      <c r="H81" s="3"/>
      <c r="I81" s="12"/>
      <c r="J81" s="5"/>
      <c r="K81" s="12"/>
    </row>
    <row r="82" spans="1:11" ht="15.75" customHeight="1">
      <c r="A82" s="1" t="s">
        <v>44</v>
      </c>
      <c r="G82" s="3"/>
      <c r="H82" s="3"/>
      <c r="I82" s="8">
        <f>SUM(I73+I79)</f>
        <v>202253708</v>
      </c>
      <c r="J82" s="5"/>
      <c r="K82" s="8">
        <f>SUM(K73+K79)</f>
        <v>332751858</v>
      </c>
    </row>
    <row r="83" spans="7:11" ht="12" customHeight="1">
      <c r="G83" s="3"/>
      <c r="H83" s="3"/>
      <c r="I83" s="23"/>
      <c r="J83" s="5"/>
      <c r="K83" s="23"/>
    </row>
    <row r="84" spans="7:11" ht="12" customHeight="1">
      <c r="G84" s="3"/>
      <c r="H84" s="3"/>
      <c r="I84" s="12"/>
      <c r="J84" s="5"/>
      <c r="K84" s="12"/>
    </row>
    <row r="85" spans="1:11" ht="15.75" customHeight="1">
      <c r="A85" s="1" t="s">
        <v>45</v>
      </c>
      <c r="G85" s="3"/>
      <c r="H85" s="3"/>
      <c r="I85" s="12"/>
      <c r="J85" s="5"/>
      <c r="K85" s="12"/>
    </row>
    <row r="86" spans="1:11" ht="9.75" customHeight="1">
      <c r="A86" s="1"/>
      <c r="G86" s="3"/>
      <c r="H86" s="3"/>
      <c r="I86" s="12"/>
      <c r="J86" s="5"/>
      <c r="K86" s="12"/>
    </row>
    <row r="87" spans="1:11" ht="15.75" customHeight="1">
      <c r="A87" s="2" t="s">
        <v>46</v>
      </c>
      <c r="G87" s="3"/>
      <c r="H87" s="3"/>
      <c r="I87" s="12"/>
      <c r="J87" s="5"/>
      <c r="K87" s="12"/>
    </row>
    <row r="88" spans="2:11" ht="15.75" customHeight="1">
      <c r="B88" s="2" t="s">
        <v>129</v>
      </c>
      <c r="G88" s="3"/>
      <c r="H88" s="3"/>
      <c r="I88" s="12"/>
      <c r="J88" s="5"/>
      <c r="K88" s="12"/>
    </row>
    <row r="89" spans="3:11" ht="15.75" customHeight="1" thickBot="1">
      <c r="C89" s="2" t="s">
        <v>130</v>
      </c>
      <c r="G89" s="86"/>
      <c r="H89" s="24"/>
      <c r="I89" s="22">
        <v>121500000</v>
      </c>
      <c r="J89" s="5"/>
      <c r="K89" s="22">
        <v>121500000</v>
      </c>
    </row>
    <row r="90" spans="7:11" ht="9.75" customHeight="1" thickTop="1">
      <c r="G90" s="86"/>
      <c r="H90" s="24"/>
      <c r="I90" s="12"/>
      <c r="J90" s="5"/>
      <c r="K90" s="12"/>
    </row>
    <row r="91" spans="2:11" ht="15.75" customHeight="1">
      <c r="B91" s="2" t="s">
        <v>47</v>
      </c>
      <c r="G91" s="3"/>
      <c r="H91" s="3"/>
      <c r="I91" s="23"/>
      <c r="J91" s="5"/>
      <c r="K91" s="23"/>
    </row>
    <row r="92" spans="3:11" ht="15.75" customHeight="1">
      <c r="C92" s="2" t="s">
        <v>48</v>
      </c>
      <c r="G92" s="3"/>
      <c r="H92" s="3"/>
      <c r="I92" s="12">
        <v>121500000</v>
      </c>
      <c r="J92" s="5"/>
      <c r="K92" s="4">
        <v>121500000</v>
      </c>
    </row>
    <row r="93" spans="1:11" ht="15.75" customHeight="1">
      <c r="A93" s="2" t="s">
        <v>49</v>
      </c>
      <c r="G93" s="3"/>
      <c r="H93" s="3"/>
      <c r="I93" s="12">
        <v>233350000</v>
      </c>
      <c r="J93" s="5"/>
      <c r="K93" s="4">
        <v>233350000</v>
      </c>
    </row>
    <row r="94" spans="1:11" ht="15.75" customHeight="1">
      <c r="A94" s="2" t="s">
        <v>50</v>
      </c>
      <c r="G94" s="3"/>
      <c r="H94" s="3"/>
      <c r="I94" s="12"/>
      <c r="J94" s="5"/>
      <c r="K94" s="4"/>
    </row>
    <row r="95" spans="2:11" ht="15.75" customHeight="1">
      <c r="B95" s="2" t="s">
        <v>51</v>
      </c>
      <c r="G95" s="3"/>
      <c r="H95" s="3"/>
      <c r="I95" s="12">
        <v>12150000</v>
      </c>
      <c r="J95" s="5"/>
      <c r="K95" s="4">
        <v>12150000</v>
      </c>
    </row>
    <row r="96" spans="2:11" ht="15.75" customHeight="1">
      <c r="B96" s="2" t="s">
        <v>52</v>
      </c>
      <c r="G96" s="3"/>
      <c r="H96" s="3"/>
      <c r="I96" s="8">
        <v>233342389</v>
      </c>
      <c r="J96" s="5"/>
      <c r="K96" s="8">
        <v>226652659</v>
      </c>
    </row>
    <row r="97" spans="7:11" ht="9.75" customHeight="1">
      <c r="G97" s="3"/>
      <c r="H97" s="3"/>
      <c r="I97" s="12"/>
      <c r="J97" s="5"/>
      <c r="K97" s="12"/>
    </row>
    <row r="98" spans="1:11" ht="15.75" customHeight="1">
      <c r="A98" s="1" t="s">
        <v>53</v>
      </c>
      <c r="G98" s="3"/>
      <c r="H98" s="3"/>
      <c r="I98" s="12">
        <f>SUM(I92:I96)</f>
        <v>600342389</v>
      </c>
      <c r="J98" s="5"/>
      <c r="K98" s="12">
        <f>SUM(K92:K96)</f>
        <v>593652659</v>
      </c>
    </row>
    <row r="99" spans="7:11" ht="15.75" customHeight="1">
      <c r="G99" s="3"/>
      <c r="H99" s="3"/>
      <c r="I99" s="21"/>
      <c r="J99" s="5"/>
      <c r="K99" s="21"/>
    </row>
    <row r="100" spans="7:11" ht="9.75" customHeight="1">
      <c r="G100" s="3"/>
      <c r="H100" s="3"/>
      <c r="I100" s="12"/>
      <c r="J100" s="5"/>
      <c r="K100" s="12"/>
    </row>
    <row r="101" spans="1:11" ht="15.75" customHeight="1" thickBot="1">
      <c r="A101" s="1" t="s">
        <v>54</v>
      </c>
      <c r="G101" s="3"/>
      <c r="H101" s="3"/>
      <c r="I101" s="22">
        <f>SUM(I82+I98)</f>
        <v>802596097</v>
      </c>
      <c r="J101" s="5"/>
      <c r="K101" s="22">
        <f>SUM(K82+K98)</f>
        <v>926404517</v>
      </c>
    </row>
    <row r="102" spans="1:11" ht="15.75" customHeight="1" thickTop="1">
      <c r="A102" s="1"/>
      <c r="G102" s="3"/>
      <c r="H102" s="3"/>
      <c r="I102" s="12"/>
      <c r="J102" s="5"/>
      <c r="K102" s="12"/>
    </row>
    <row r="103" spans="1:11" ht="6" customHeight="1">
      <c r="A103" s="1"/>
      <c r="I103" s="38"/>
      <c r="K103" s="38"/>
    </row>
    <row r="104" spans="1:11" ht="33" customHeight="1">
      <c r="A104" s="93" t="str">
        <f>A49</f>
        <v>The notes to the financial statements on pages 7 to 14 form an integral part of these interim financial statements. 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ht="16.5" customHeight="1">
      <c r="A105" s="1" t="s">
        <v>0</v>
      </c>
    </row>
    <row r="106" ht="16.5" customHeight="1">
      <c r="A106" s="1" t="s">
        <v>55</v>
      </c>
    </row>
    <row r="107" spans="1:11" ht="16.5" customHeight="1">
      <c r="A107" s="6" t="s">
        <v>56</v>
      </c>
      <c r="B107" s="7"/>
      <c r="C107" s="7"/>
      <c r="D107" s="7"/>
      <c r="E107" s="7"/>
      <c r="F107" s="7"/>
      <c r="G107" s="40"/>
      <c r="H107" s="40"/>
      <c r="I107" s="41"/>
      <c r="J107" s="42"/>
      <c r="K107" s="41"/>
    </row>
    <row r="108" ht="16.5" customHeight="1"/>
    <row r="109" ht="16.5" customHeight="1"/>
    <row r="110" spans="7:11" ht="16.5" customHeight="1">
      <c r="G110" s="15"/>
      <c r="H110" s="15"/>
      <c r="I110" s="14" t="s">
        <v>5</v>
      </c>
      <c r="J110" s="2"/>
      <c r="K110" s="14" t="s">
        <v>6</v>
      </c>
    </row>
    <row r="111" spans="9:11" ht="16.5" customHeight="1">
      <c r="I111" s="16" t="s">
        <v>7</v>
      </c>
      <c r="J111" s="2"/>
      <c r="K111" s="16" t="s">
        <v>7</v>
      </c>
    </row>
    <row r="112" spans="7:11" ht="16.5" customHeight="1">
      <c r="G112" s="17" t="s">
        <v>9</v>
      </c>
      <c r="H112" s="15"/>
      <c r="I112" s="19" t="s">
        <v>10</v>
      </c>
      <c r="J112" s="2"/>
      <c r="K112" s="19" t="s">
        <v>10</v>
      </c>
    </row>
    <row r="113" spans="7:11" ht="16.5" customHeight="1">
      <c r="G113" s="3"/>
      <c r="H113" s="3"/>
      <c r="I113" s="4"/>
      <c r="J113" s="5"/>
      <c r="K113" s="4"/>
    </row>
    <row r="114" spans="1:11" ht="16.5" customHeight="1">
      <c r="A114" s="1" t="s">
        <v>57</v>
      </c>
      <c r="G114" s="86">
        <v>5</v>
      </c>
      <c r="H114" s="3"/>
      <c r="I114" s="4"/>
      <c r="J114" s="5"/>
      <c r="K114" s="4"/>
    </row>
    <row r="115" spans="1:11" ht="16.5" customHeight="1">
      <c r="A115" s="1"/>
      <c r="G115" s="3"/>
      <c r="H115" s="3"/>
      <c r="I115" s="4"/>
      <c r="J115" s="5"/>
      <c r="K115" s="4"/>
    </row>
    <row r="116" spans="1:11" ht="16.5" customHeight="1">
      <c r="A116" s="2" t="s">
        <v>58</v>
      </c>
      <c r="G116" s="3"/>
      <c r="H116" s="3"/>
      <c r="I116" s="4">
        <v>263250339</v>
      </c>
      <c r="J116" s="24"/>
      <c r="K116" s="4">
        <v>372459636</v>
      </c>
    </row>
    <row r="117" spans="1:11" ht="16.5" customHeight="1">
      <c r="A117" s="2" t="s">
        <v>132</v>
      </c>
      <c r="G117" s="3"/>
      <c r="H117" s="3"/>
      <c r="I117" s="4">
        <v>3943725</v>
      </c>
      <c r="J117" s="24"/>
      <c r="K117" s="4">
        <v>6534232</v>
      </c>
    </row>
    <row r="118" spans="1:11" ht="16.5" customHeight="1">
      <c r="A118" s="83" t="s">
        <v>59</v>
      </c>
      <c r="G118" s="3"/>
      <c r="H118" s="3"/>
      <c r="I118" s="45">
        <v>7651376</v>
      </c>
      <c r="J118" s="87"/>
      <c r="K118" s="45">
        <v>10172840</v>
      </c>
    </row>
    <row r="119" spans="1:11" ht="16.5" customHeight="1">
      <c r="A119" s="83" t="s">
        <v>60</v>
      </c>
      <c r="G119" s="3"/>
      <c r="H119" s="3"/>
      <c r="I119" s="46">
        <v>2225779</v>
      </c>
      <c r="J119" s="87"/>
      <c r="K119" s="46">
        <v>1025241</v>
      </c>
    </row>
    <row r="120" spans="7:11" ht="16.5" customHeight="1">
      <c r="G120" s="3"/>
      <c r="H120" s="3"/>
      <c r="I120" s="12"/>
      <c r="J120" s="25"/>
      <c r="K120" s="12"/>
    </row>
    <row r="121" spans="1:11" ht="16.5" customHeight="1">
      <c r="A121" s="1" t="s">
        <v>61</v>
      </c>
      <c r="G121" s="3"/>
      <c r="H121" s="3"/>
      <c r="I121" s="8">
        <f>SUM(I116:I119)</f>
        <v>277071219</v>
      </c>
      <c r="J121" s="24"/>
      <c r="K121" s="8">
        <f>SUM(K116:K119)</f>
        <v>390191949</v>
      </c>
    </row>
    <row r="122" spans="2:11" ht="16.5" customHeight="1">
      <c r="B122" s="1"/>
      <c r="G122" s="3"/>
      <c r="H122" s="3"/>
      <c r="I122" s="12"/>
      <c r="J122" s="24"/>
      <c r="K122" s="12"/>
    </row>
    <row r="123" spans="7:11" ht="16.5" customHeight="1">
      <c r="G123" s="3"/>
      <c r="H123" s="3"/>
      <c r="I123" s="4"/>
      <c r="J123" s="24"/>
      <c r="K123" s="4"/>
    </row>
    <row r="124" spans="1:11" ht="16.5" customHeight="1">
      <c r="A124" s="1" t="s">
        <v>62</v>
      </c>
      <c r="G124" s="86">
        <v>5</v>
      </c>
      <c r="H124" s="3"/>
      <c r="I124" s="4"/>
      <c r="J124" s="24"/>
      <c r="K124" s="4"/>
    </row>
    <row r="125" spans="1:11" ht="16.5" customHeight="1">
      <c r="A125" s="1"/>
      <c r="G125" s="3"/>
      <c r="H125" s="3"/>
      <c r="I125" s="4"/>
      <c r="J125" s="24"/>
      <c r="K125" s="4"/>
    </row>
    <row r="126" spans="1:11" ht="16.5" customHeight="1">
      <c r="A126" s="2" t="s">
        <v>134</v>
      </c>
      <c r="G126" s="3"/>
      <c r="H126" s="3"/>
      <c r="I126" s="4">
        <v>234889126</v>
      </c>
      <c r="J126" s="24"/>
      <c r="K126" s="4">
        <v>330376476</v>
      </c>
    </row>
    <row r="127" spans="1:11" ht="16.5" customHeight="1">
      <c r="A127" s="2" t="s">
        <v>63</v>
      </c>
      <c r="G127" s="3"/>
      <c r="H127" s="3"/>
      <c r="I127" s="45">
        <v>10573550</v>
      </c>
      <c r="J127" s="87"/>
      <c r="K127" s="45">
        <v>18240492</v>
      </c>
    </row>
    <row r="128" spans="1:11" ht="16.5" customHeight="1">
      <c r="A128" s="2" t="s">
        <v>64</v>
      </c>
      <c r="G128" s="3"/>
      <c r="H128" s="3"/>
      <c r="I128" s="45">
        <v>11258967</v>
      </c>
      <c r="J128" s="87"/>
      <c r="K128" s="45">
        <v>17958174</v>
      </c>
    </row>
    <row r="129" spans="1:14" ht="16.5" customHeight="1">
      <c r="A129" s="2" t="s">
        <v>141</v>
      </c>
      <c r="G129" s="3"/>
      <c r="H129" s="3"/>
      <c r="I129" s="8">
        <v>10737652</v>
      </c>
      <c r="J129" s="24"/>
      <c r="K129" s="8">
        <v>4267840</v>
      </c>
      <c r="N129" s="26"/>
    </row>
    <row r="130" spans="7:11" ht="16.5" customHeight="1">
      <c r="G130" s="3"/>
      <c r="H130" s="3"/>
      <c r="I130" s="12"/>
      <c r="J130" s="25"/>
      <c r="K130" s="12"/>
    </row>
    <row r="131" spans="1:11" ht="16.5" customHeight="1">
      <c r="A131" s="1" t="s">
        <v>65</v>
      </c>
      <c r="G131" s="3"/>
      <c r="H131" s="3"/>
      <c r="I131" s="8">
        <f>SUM(I126:I129)</f>
        <v>267459295</v>
      </c>
      <c r="J131" s="24"/>
      <c r="K131" s="8">
        <f>SUM(K126:K129)</f>
        <v>370842982</v>
      </c>
    </row>
    <row r="132" spans="2:11" ht="16.5" customHeight="1">
      <c r="B132" s="1"/>
      <c r="G132" s="3"/>
      <c r="H132" s="3"/>
      <c r="I132" s="12"/>
      <c r="J132" s="24"/>
      <c r="K132" s="12"/>
    </row>
    <row r="133" spans="7:11" ht="16.5" customHeight="1">
      <c r="G133" s="3"/>
      <c r="H133" s="3"/>
      <c r="I133" s="4"/>
      <c r="J133" s="24"/>
      <c r="K133" s="4"/>
    </row>
    <row r="134" spans="1:11" ht="16.5" customHeight="1">
      <c r="A134" s="1" t="s">
        <v>135</v>
      </c>
      <c r="G134" s="3"/>
      <c r="H134" s="3"/>
      <c r="I134" s="4">
        <f>+I121-I131</f>
        <v>9611924</v>
      </c>
      <c r="J134" s="24"/>
      <c r="K134" s="4">
        <f>+K121-K131</f>
        <v>19348967</v>
      </c>
    </row>
    <row r="135" spans="1:11" ht="16.5" customHeight="1">
      <c r="A135" s="2" t="s">
        <v>133</v>
      </c>
      <c r="G135" s="3"/>
      <c r="H135" s="3"/>
      <c r="I135" s="8">
        <v>-51756</v>
      </c>
      <c r="J135" s="24"/>
      <c r="K135" s="8">
        <v>-48741</v>
      </c>
    </row>
    <row r="136" spans="7:11" ht="16.5" customHeight="1">
      <c r="G136" s="3"/>
      <c r="H136" s="3"/>
      <c r="I136" s="4"/>
      <c r="J136" s="24"/>
      <c r="K136" s="4"/>
    </row>
    <row r="137" spans="1:11" ht="16.5" customHeight="1">
      <c r="A137" s="1" t="s">
        <v>66</v>
      </c>
      <c r="G137" s="3"/>
      <c r="H137" s="3"/>
      <c r="I137" s="4">
        <f>SUM(I134:I136)</f>
        <v>9560168</v>
      </c>
      <c r="J137" s="24"/>
      <c r="K137" s="4">
        <f>SUM(K134:K136)</f>
        <v>19300226</v>
      </c>
    </row>
    <row r="138" spans="1:11" ht="16.5" customHeight="1">
      <c r="A138" s="2" t="s">
        <v>67</v>
      </c>
      <c r="G138" s="3"/>
      <c r="H138" s="3"/>
      <c r="I138" s="8">
        <v>-2870438</v>
      </c>
      <c r="J138" s="24"/>
      <c r="K138" s="8">
        <v>-5645001</v>
      </c>
    </row>
    <row r="139" spans="7:11" ht="16.5" customHeight="1">
      <c r="G139" s="3"/>
      <c r="H139" s="3"/>
      <c r="I139" s="12"/>
      <c r="J139" s="24"/>
      <c r="K139" s="12"/>
    </row>
    <row r="140" spans="1:11" ht="16.5" customHeight="1" thickBot="1">
      <c r="A140" s="1" t="s">
        <v>68</v>
      </c>
      <c r="G140" s="3"/>
      <c r="H140" s="3"/>
      <c r="I140" s="22">
        <f>SUM(I137:I138)</f>
        <v>6689730</v>
      </c>
      <c r="J140" s="24"/>
      <c r="K140" s="22">
        <f>SUM(K137:K138)</f>
        <v>13655225</v>
      </c>
    </row>
    <row r="141" spans="1:11" ht="16.5" customHeight="1" thickTop="1">
      <c r="A141" s="1"/>
      <c r="G141" s="3"/>
      <c r="H141" s="3"/>
      <c r="I141" s="12"/>
      <c r="J141" s="24"/>
      <c r="K141" s="12"/>
    </row>
    <row r="142" spans="1:11" ht="16.5" customHeight="1">
      <c r="A142" s="1"/>
      <c r="G142" s="3"/>
      <c r="H142" s="3"/>
      <c r="I142" s="12"/>
      <c r="J142" s="24"/>
      <c r="K142" s="12"/>
    </row>
    <row r="143" spans="7:11" ht="16.5" customHeight="1">
      <c r="G143" s="3"/>
      <c r="H143" s="3"/>
      <c r="I143" s="4"/>
      <c r="J143" s="24"/>
      <c r="K143" s="4"/>
    </row>
    <row r="144" spans="1:11" ht="16.5" customHeight="1" thickBot="1">
      <c r="A144" s="1" t="s">
        <v>69</v>
      </c>
      <c r="G144" s="3">
        <v>9</v>
      </c>
      <c r="H144" s="3"/>
      <c r="I144" s="27">
        <f>I140/12150000</f>
        <v>0.550595061728395</v>
      </c>
      <c r="J144" s="5"/>
      <c r="K144" s="27">
        <f>K140/12150000</f>
        <v>1.1238868312757202</v>
      </c>
    </row>
    <row r="145" spans="1:11" ht="16.5" customHeight="1" thickTop="1">
      <c r="A145" s="1"/>
      <c r="G145" s="3"/>
      <c r="H145" s="3"/>
      <c r="I145" s="4"/>
      <c r="J145" s="24"/>
      <c r="K145" s="4"/>
    </row>
    <row r="146" spans="7:11" ht="16.5" customHeight="1">
      <c r="G146" s="3"/>
      <c r="H146" s="3"/>
      <c r="I146" s="4"/>
      <c r="J146" s="5"/>
      <c r="K146" s="4"/>
    </row>
    <row r="147" spans="7:11" ht="16.5" customHeight="1">
      <c r="G147" s="3"/>
      <c r="H147" s="3"/>
      <c r="I147" s="4"/>
      <c r="J147" s="5"/>
      <c r="K147" s="4"/>
    </row>
    <row r="148" spans="7:11" ht="16.5" customHeight="1">
      <c r="G148" s="3"/>
      <c r="H148" s="3"/>
      <c r="I148" s="4"/>
      <c r="J148" s="5"/>
      <c r="K148" s="4"/>
    </row>
    <row r="149" spans="7:11" ht="16.5" customHeight="1">
      <c r="G149" s="3"/>
      <c r="H149" s="3"/>
      <c r="I149" s="4"/>
      <c r="J149" s="5"/>
      <c r="K149" s="4"/>
    </row>
    <row r="150" ht="16.5" customHeight="1"/>
    <row r="151" ht="19.5" customHeight="1"/>
    <row r="152" spans="1:11" ht="33" customHeight="1">
      <c r="A152" s="93" t="str">
        <f>A49</f>
        <v>The notes to the financial statements on pages 7 to 14 form an integral part of these interim financial statements. 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</row>
    <row r="153" spans="1:11" ht="15.75" customHeight="1">
      <c r="A153" s="10"/>
      <c r="B153" s="10"/>
      <c r="C153" s="10"/>
      <c r="D153" s="10"/>
      <c r="E153" s="10"/>
      <c r="F153" s="10"/>
      <c r="G153" s="34"/>
      <c r="H153" s="34"/>
      <c r="I153" s="38"/>
      <c r="K153" s="38"/>
    </row>
  </sheetData>
  <mergeCells count="3">
    <mergeCell ref="A152:K152"/>
    <mergeCell ref="A49:K49"/>
    <mergeCell ref="A104:K104"/>
  </mergeCells>
  <printOptions/>
  <pageMargins left="1.2" right="0.75" top="0.5" bottom="0.6" header="0.49" footer="0.4"/>
  <pageSetup firstPageNumber="2" useFirstPageNumber="1" horizontalDpi="1200" verticalDpi="1200" orientation="portrait" paperSize="9" r:id="rId1"/>
  <headerFooter alignWithMargins="0">
    <oddFooter>&amp;R&amp;"Times New Roman,Regular"&amp;10&amp;P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C8" sqref="C8"/>
    </sheetView>
  </sheetViews>
  <sheetFormatPr defaultColWidth="9.140625" defaultRowHeight="16.5" customHeight="1"/>
  <cols>
    <col min="1" max="2" width="2.7109375" style="2" customWidth="1"/>
    <col min="3" max="3" width="42.57421875" style="2" customWidth="1"/>
    <col min="4" max="4" width="5.140625" style="13" customWidth="1"/>
    <col min="5" max="5" width="4.140625" style="2" customWidth="1"/>
    <col min="6" max="6" width="14.00390625" style="43" customWidth="1"/>
    <col min="7" max="7" width="1.7109375" style="44" customWidth="1"/>
    <col min="8" max="8" width="13.7109375" style="43" customWidth="1"/>
    <col min="9" max="9" width="1.7109375" style="44" customWidth="1"/>
    <col min="10" max="10" width="13.7109375" style="43" customWidth="1"/>
    <col min="11" max="11" width="1.7109375" style="44" customWidth="1"/>
    <col min="12" max="12" width="17.140625" style="43" customWidth="1"/>
    <col min="13" max="13" width="1.8515625" style="44" customWidth="1"/>
    <col min="14" max="14" width="14.28125" style="43" customWidth="1"/>
    <col min="15" max="16384" width="9.140625" style="2" customWidth="1"/>
  </cols>
  <sheetData>
    <row r="1" spans="1:14" s="1" customFormat="1" ht="16.5" customHeight="1">
      <c r="A1" s="1" t="s">
        <v>0</v>
      </c>
      <c r="D1" s="15"/>
      <c r="F1" s="16"/>
      <c r="G1" s="28"/>
      <c r="H1" s="16"/>
      <c r="I1" s="28"/>
      <c r="J1" s="16"/>
      <c r="K1" s="28"/>
      <c r="L1" s="16"/>
      <c r="M1" s="28"/>
      <c r="N1" s="16"/>
    </row>
    <row r="2" spans="1:14" s="1" customFormat="1" ht="16.5" customHeight="1">
      <c r="A2" s="1" t="s">
        <v>70</v>
      </c>
      <c r="D2" s="15"/>
      <c r="F2" s="16"/>
      <c r="G2" s="28"/>
      <c r="H2" s="16"/>
      <c r="I2" s="28"/>
      <c r="J2" s="16"/>
      <c r="K2" s="28"/>
      <c r="L2" s="16"/>
      <c r="M2" s="28"/>
      <c r="N2" s="16"/>
    </row>
    <row r="3" spans="1:14" s="1" customFormat="1" ht="16.5" customHeight="1">
      <c r="A3" s="6" t="str">
        <f>'Eng2-4'!A107</f>
        <v>For the three-month periods ended 31 March 2009 and 2008</v>
      </c>
      <c r="B3" s="6"/>
      <c r="C3" s="6"/>
      <c r="D3" s="17"/>
      <c r="E3" s="6"/>
      <c r="F3" s="19"/>
      <c r="G3" s="29"/>
      <c r="H3" s="19"/>
      <c r="I3" s="29"/>
      <c r="J3" s="19"/>
      <c r="K3" s="29"/>
      <c r="L3" s="19"/>
      <c r="M3" s="29"/>
      <c r="N3" s="19"/>
    </row>
    <row r="4" spans="4:14" s="1" customFormat="1" ht="16.5" customHeight="1">
      <c r="D4" s="15"/>
      <c r="F4" s="16"/>
      <c r="G4" s="28"/>
      <c r="H4" s="16"/>
      <c r="I4" s="28"/>
      <c r="J4" s="16"/>
      <c r="K4" s="28"/>
      <c r="L4" s="16"/>
      <c r="M4" s="28"/>
      <c r="N4" s="16"/>
    </row>
    <row r="5" spans="4:14" s="1" customFormat="1" ht="16.5" customHeight="1">
      <c r="D5" s="15"/>
      <c r="F5" s="16"/>
      <c r="G5" s="28"/>
      <c r="H5" s="16"/>
      <c r="I5" s="28"/>
      <c r="J5" s="16"/>
      <c r="K5" s="28"/>
      <c r="L5" s="16"/>
      <c r="M5" s="28"/>
      <c r="N5" s="16"/>
    </row>
    <row r="6" spans="4:14" s="1" customFormat="1" ht="16.5" customHeight="1">
      <c r="D6" s="15"/>
      <c r="F6" s="16"/>
      <c r="G6" s="28"/>
      <c r="H6" s="16"/>
      <c r="I6" s="28"/>
      <c r="J6" s="16"/>
      <c r="K6" s="28"/>
      <c r="L6" s="16"/>
      <c r="M6" s="28"/>
      <c r="N6" s="16" t="s">
        <v>71</v>
      </c>
    </row>
    <row r="7" spans="6:14" s="1" customFormat="1" ht="16.5" customHeight="1">
      <c r="F7" s="16" t="s">
        <v>72</v>
      </c>
      <c r="G7" s="28"/>
      <c r="H7" s="16" t="s">
        <v>73</v>
      </c>
      <c r="I7" s="28"/>
      <c r="J7" s="16"/>
      <c r="K7" s="28"/>
      <c r="L7" s="30" t="s">
        <v>52</v>
      </c>
      <c r="M7" s="28"/>
      <c r="N7" s="14"/>
    </row>
    <row r="8" spans="6:14" s="1" customFormat="1" ht="16.5" customHeight="1">
      <c r="F8" s="16" t="s">
        <v>74</v>
      </c>
      <c r="G8" s="28"/>
      <c r="H8" s="16" t="s">
        <v>75</v>
      </c>
      <c r="I8" s="28"/>
      <c r="J8" s="16" t="s">
        <v>76</v>
      </c>
      <c r="K8" s="28"/>
      <c r="L8" s="16" t="s">
        <v>77</v>
      </c>
      <c r="M8" s="28"/>
      <c r="N8" s="31"/>
    </row>
    <row r="9" spans="1:14" s="1" customFormat="1" ht="16.5" customHeight="1">
      <c r="A9" s="9"/>
      <c r="B9" s="9"/>
      <c r="C9" s="9"/>
      <c r="D9" s="9"/>
      <c r="E9" s="9"/>
      <c r="F9" s="30" t="s">
        <v>78</v>
      </c>
      <c r="G9" s="32"/>
      <c r="H9" s="30" t="s">
        <v>79</v>
      </c>
      <c r="I9" s="32"/>
      <c r="J9" s="30" t="s">
        <v>80</v>
      </c>
      <c r="K9" s="32"/>
      <c r="L9" s="30" t="s">
        <v>81</v>
      </c>
      <c r="M9" s="32"/>
      <c r="N9" s="30" t="s">
        <v>82</v>
      </c>
    </row>
    <row r="10" spans="1:14" s="1" customFormat="1" ht="16.5" customHeight="1">
      <c r="A10" s="9"/>
      <c r="B10" s="9"/>
      <c r="C10" s="9"/>
      <c r="D10" s="9"/>
      <c r="E10" s="9"/>
      <c r="F10" s="19" t="s">
        <v>10</v>
      </c>
      <c r="G10" s="32"/>
      <c r="H10" s="19" t="s">
        <v>10</v>
      </c>
      <c r="I10" s="32"/>
      <c r="J10" s="19" t="s">
        <v>10</v>
      </c>
      <c r="K10" s="32"/>
      <c r="L10" s="19" t="s">
        <v>10</v>
      </c>
      <c r="M10" s="32"/>
      <c r="N10" s="19" t="s">
        <v>10</v>
      </c>
    </row>
    <row r="11" spans="1:14" s="1" customFormat="1" ht="16.5" customHeight="1">
      <c r="A11" s="9"/>
      <c r="B11" s="9"/>
      <c r="C11" s="9"/>
      <c r="D11" s="9"/>
      <c r="E11" s="9"/>
      <c r="F11" s="88"/>
      <c r="G11" s="89"/>
      <c r="H11" s="88"/>
      <c r="I11" s="89"/>
      <c r="J11" s="88"/>
      <c r="K11" s="89"/>
      <c r="L11" s="88"/>
      <c r="M11" s="89"/>
      <c r="N11" s="88"/>
    </row>
    <row r="12" spans="1:14" ht="16.5" customHeight="1">
      <c r="A12" s="9" t="s">
        <v>83</v>
      </c>
      <c r="B12" s="33"/>
      <c r="C12" s="10"/>
      <c r="D12" s="34"/>
      <c r="E12" s="10"/>
      <c r="F12" s="12">
        <v>121500000</v>
      </c>
      <c r="G12" s="5"/>
      <c r="H12" s="12">
        <v>233350000</v>
      </c>
      <c r="I12" s="5"/>
      <c r="J12" s="12">
        <v>12150000</v>
      </c>
      <c r="K12" s="5"/>
      <c r="L12" s="12">
        <v>226652659</v>
      </c>
      <c r="M12" s="5"/>
      <c r="N12" s="12">
        <f>SUM(F12:L12)</f>
        <v>593652659</v>
      </c>
    </row>
    <row r="13" spans="1:14" ht="16.5" customHeight="1">
      <c r="A13" s="10" t="s">
        <v>68</v>
      </c>
      <c r="C13" s="10"/>
      <c r="D13" s="10"/>
      <c r="E13" s="10"/>
      <c r="F13" s="35" t="s">
        <v>84</v>
      </c>
      <c r="G13" s="36"/>
      <c r="H13" s="35" t="s">
        <v>85</v>
      </c>
      <c r="I13" s="11"/>
      <c r="J13" s="35" t="s">
        <v>86</v>
      </c>
      <c r="K13" s="5"/>
      <c r="L13" s="8">
        <f>'Eng2-4'!I140</f>
        <v>6689730</v>
      </c>
      <c r="M13" s="5"/>
      <c r="N13" s="8">
        <f>SUM(F13:L13)</f>
        <v>6689730</v>
      </c>
    </row>
    <row r="14" spans="1:14" ht="16.5" customHeight="1">
      <c r="A14" s="10"/>
      <c r="B14" s="10"/>
      <c r="C14" s="10"/>
      <c r="D14" s="10"/>
      <c r="E14" s="10"/>
      <c r="F14" s="12"/>
      <c r="G14" s="5"/>
      <c r="H14" s="12"/>
      <c r="I14" s="5"/>
      <c r="J14" s="12"/>
      <c r="K14" s="5"/>
      <c r="L14" s="12"/>
      <c r="M14" s="5"/>
      <c r="N14" s="12"/>
    </row>
    <row r="15" spans="1:14" ht="16.5" customHeight="1" thickBot="1">
      <c r="A15" s="9" t="s">
        <v>87</v>
      </c>
      <c r="B15" s="10"/>
      <c r="C15" s="10"/>
      <c r="D15" s="10"/>
      <c r="E15" s="10"/>
      <c r="F15" s="22">
        <f>+F12</f>
        <v>121500000</v>
      </c>
      <c r="G15" s="5"/>
      <c r="H15" s="22">
        <f>+H12</f>
        <v>233350000</v>
      </c>
      <c r="I15" s="5"/>
      <c r="J15" s="22">
        <f>+J12</f>
        <v>12150000</v>
      </c>
      <c r="K15" s="5"/>
      <c r="L15" s="22">
        <f>SUM(L12:L13)</f>
        <v>233342389</v>
      </c>
      <c r="M15" s="5"/>
      <c r="N15" s="22">
        <f>SUM(N12:N13)</f>
        <v>600342389</v>
      </c>
    </row>
    <row r="16" spans="1:14" ht="16.5" customHeight="1" thickTop="1">
      <c r="A16" s="10"/>
      <c r="B16" s="10"/>
      <c r="C16" s="10"/>
      <c r="D16" s="10"/>
      <c r="E16" s="10"/>
      <c r="F16" s="38"/>
      <c r="G16" s="39"/>
      <c r="H16" s="38"/>
      <c r="I16" s="39"/>
      <c r="J16" s="38"/>
      <c r="K16" s="39"/>
      <c r="L16" s="38"/>
      <c r="M16" s="39"/>
      <c r="N16" s="38"/>
    </row>
    <row r="17" spans="4:14" s="1" customFormat="1" ht="16.5" customHeight="1">
      <c r="D17" s="15"/>
      <c r="F17" s="31"/>
      <c r="G17" s="28"/>
      <c r="H17" s="31"/>
      <c r="J17" s="31"/>
      <c r="K17" s="28"/>
      <c r="L17" s="16"/>
      <c r="M17" s="28"/>
      <c r="N17" s="16"/>
    </row>
    <row r="18" spans="6:14" s="1" customFormat="1" ht="16.5" customHeight="1">
      <c r="F18" s="16" t="s">
        <v>72</v>
      </c>
      <c r="G18" s="28"/>
      <c r="H18" s="16" t="s">
        <v>73</v>
      </c>
      <c r="I18" s="28"/>
      <c r="J18" s="16"/>
      <c r="K18" s="28"/>
      <c r="L18" s="30" t="s">
        <v>52</v>
      </c>
      <c r="M18" s="28"/>
      <c r="N18" s="14"/>
    </row>
    <row r="19" spans="6:14" s="1" customFormat="1" ht="16.5" customHeight="1">
      <c r="F19" s="16" t="s">
        <v>74</v>
      </c>
      <c r="G19" s="28"/>
      <c r="H19" s="16" t="s">
        <v>75</v>
      </c>
      <c r="I19" s="28"/>
      <c r="J19" s="16" t="s">
        <v>76</v>
      </c>
      <c r="K19" s="28"/>
      <c r="L19" s="16" t="s">
        <v>77</v>
      </c>
      <c r="M19" s="28"/>
      <c r="N19" s="31"/>
    </row>
    <row r="20" spans="4:14" s="1" customFormat="1" ht="16.5" customHeight="1">
      <c r="D20" s="9"/>
      <c r="E20" s="9"/>
      <c r="F20" s="30" t="s">
        <v>78</v>
      </c>
      <c r="G20" s="32"/>
      <c r="H20" s="30" t="s">
        <v>79</v>
      </c>
      <c r="I20" s="32"/>
      <c r="J20" s="30" t="s">
        <v>80</v>
      </c>
      <c r="K20" s="32"/>
      <c r="L20" s="30" t="s">
        <v>81</v>
      </c>
      <c r="M20" s="32"/>
      <c r="N20" s="30" t="s">
        <v>82</v>
      </c>
    </row>
    <row r="21" spans="1:14" s="1" customFormat="1" ht="16.5" customHeight="1">
      <c r="A21" s="9"/>
      <c r="B21" s="9"/>
      <c r="C21" s="9"/>
      <c r="F21" s="19" t="s">
        <v>10</v>
      </c>
      <c r="G21" s="32"/>
      <c r="H21" s="19" t="s">
        <v>10</v>
      </c>
      <c r="I21" s="32"/>
      <c r="J21" s="19" t="s">
        <v>10</v>
      </c>
      <c r="K21" s="32"/>
      <c r="L21" s="19" t="s">
        <v>10</v>
      </c>
      <c r="M21" s="32"/>
      <c r="N21" s="19" t="s">
        <v>10</v>
      </c>
    </row>
    <row r="22" spans="1:14" s="1" customFormat="1" ht="16.5" customHeight="1">
      <c r="A22" s="9"/>
      <c r="B22" s="9"/>
      <c r="C22" s="9"/>
      <c r="F22" s="88"/>
      <c r="G22" s="89"/>
      <c r="H22" s="88"/>
      <c r="I22" s="89"/>
      <c r="J22" s="88"/>
      <c r="K22" s="37"/>
      <c r="L22" s="88"/>
      <c r="M22" s="89"/>
      <c r="N22" s="88"/>
    </row>
    <row r="23" spans="1:14" ht="16.5" customHeight="1">
      <c r="A23" s="9" t="s">
        <v>88</v>
      </c>
      <c r="B23" s="33"/>
      <c r="C23" s="10"/>
      <c r="D23" s="34"/>
      <c r="E23" s="10"/>
      <c r="F23" s="12">
        <v>121500000</v>
      </c>
      <c r="G23" s="5"/>
      <c r="H23" s="12">
        <v>233350000</v>
      </c>
      <c r="I23" s="5"/>
      <c r="J23" s="12">
        <v>12150000</v>
      </c>
      <c r="K23" s="5"/>
      <c r="L23" s="12">
        <v>251380663</v>
      </c>
      <c r="M23" s="5"/>
      <c r="N23" s="12">
        <f>SUM(F23:L23)</f>
        <v>618380663</v>
      </c>
    </row>
    <row r="24" spans="1:14" ht="16.5" customHeight="1">
      <c r="A24" s="10" t="s">
        <v>68</v>
      </c>
      <c r="C24" s="10"/>
      <c r="D24" s="10"/>
      <c r="E24" s="10"/>
      <c r="F24" s="35" t="s">
        <v>84</v>
      </c>
      <c r="G24" s="36"/>
      <c r="H24" s="35" t="s">
        <v>85</v>
      </c>
      <c r="I24" s="11"/>
      <c r="J24" s="35" t="s">
        <v>86</v>
      </c>
      <c r="K24" s="5"/>
      <c r="L24" s="8">
        <v>13655225</v>
      </c>
      <c r="M24" s="5"/>
      <c r="N24" s="8">
        <f>SUM(F24:L24)</f>
        <v>13655225</v>
      </c>
    </row>
    <row r="25" spans="1:14" ht="16.5" customHeight="1">
      <c r="A25" s="10"/>
      <c r="B25" s="10"/>
      <c r="C25" s="10"/>
      <c r="D25" s="10"/>
      <c r="E25" s="10"/>
      <c r="F25" s="12"/>
      <c r="G25" s="5"/>
      <c r="H25" s="12"/>
      <c r="I25" s="5"/>
      <c r="J25" s="12"/>
      <c r="K25" s="5"/>
      <c r="L25" s="12"/>
      <c r="M25" s="5"/>
      <c r="N25" s="12"/>
    </row>
    <row r="26" spans="1:14" ht="16.5" customHeight="1" thickBot="1">
      <c r="A26" s="9" t="s">
        <v>89</v>
      </c>
      <c r="B26" s="10"/>
      <c r="C26" s="10"/>
      <c r="D26" s="10"/>
      <c r="E26" s="10"/>
      <c r="F26" s="22">
        <f>+F23</f>
        <v>121500000</v>
      </c>
      <c r="G26" s="5"/>
      <c r="H26" s="22">
        <f>+H23</f>
        <v>233350000</v>
      </c>
      <c r="I26" s="5"/>
      <c r="J26" s="22">
        <f>+J23</f>
        <v>12150000</v>
      </c>
      <c r="K26" s="5"/>
      <c r="L26" s="22">
        <f>SUM(L23:L24)</f>
        <v>265035888</v>
      </c>
      <c r="M26" s="5"/>
      <c r="N26" s="22">
        <f>SUM(N23:N24)</f>
        <v>632035888</v>
      </c>
    </row>
    <row r="27" spans="1:14" ht="16.5" customHeight="1" thickTop="1">
      <c r="A27" s="9"/>
      <c r="B27" s="10"/>
      <c r="C27" s="10"/>
      <c r="D27" s="10"/>
      <c r="E27" s="10"/>
      <c r="F27" s="12"/>
      <c r="G27" s="5"/>
      <c r="H27" s="12"/>
      <c r="I27" s="5"/>
      <c r="J27" s="12"/>
      <c r="K27" s="5"/>
      <c r="L27" s="12"/>
      <c r="M27" s="5"/>
      <c r="N27" s="12"/>
    </row>
    <row r="28" spans="1:14" ht="16.5" customHeight="1">
      <c r="A28" s="9"/>
      <c r="B28" s="10"/>
      <c r="C28" s="10"/>
      <c r="D28" s="10"/>
      <c r="E28" s="10"/>
      <c r="F28" s="12"/>
      <c r="G28" s="5"/>
      <c r="H28" s="12"/>
      <c r="I28" s="5"/>
      <c r="J28" s="12"/>
      <c r="K28" s="5"/>
      <c r="L28" s="12"/>
      <c r="M28" s="5"/>
      <c r="N28" s="12"/>
    </row>
    <row r="29" spans="1:14" ht="16.5" customHeight="1">
      <c r="A29" s="9"/>
      <c r="B29" s="10"/>
      <c r="C29" s="10"/>
      <c r="D29" s="10"/>
      <c r="E29" s="10"/>
      <c r="F29" s="38"/>
      <c r="G29" s="39"/>
      <c r="H29" s="38"/>
      <c r="I29" s="39"/>
      <c r="J29" s="38"/>
      <c r="K29" s="39"/>
      <c r="L29" s="38"/>
      <c r="M29" s="39"/>
      <c r="N29" s="38"/>
    </row>
    <row r="30" spans="1:14" ht="16.5" customHeight="1">
      <c r="A30" s="9"/>
      <c r="B30" s="10"/>
      <c r="C30" s="10"/>
      <c r="D30" s="10"/>
      <c r="E30" s="10"/>
      <c r="F30" s="38"/>
      <c r="G30" s="39"/>
      <c r="H30" s="38"/>
      <c r="I30" s="39"/>
      <c r="J30" s="38"/>
      <c r="K30" s="39"/>
      <c r="L30" s="38"/>
      <c r="M30" s="39"/>
      <c r="N30" s="38"/>
    </row>
    <row r="31" spans="1:14" ht="16.5" customHeight="1">
      <c r="A31" s="9"/>
      <c r="B31" s="10"/>
      <c r="C31" s="10"/>
      <c r="D31" s="10"/>
      <c r="E31" s="10"/>
      <c r="F31" s="38"/>
      <c r="G31" s="39"/>
      <c r="H31" s="38"/>
      <c r="I31" s="39"/>
      <c r="J31" s="38"/>
      <c r="K31" s="39"/>
      <c r="L31" s="38"/>
      <c r="M31" s="39"/>
      <c r="N31" s="38"/>
    </row>
    <row r="32" spans="1:14" ht="13.5" customHeight="1">
      <c r="A32" s="9"/>
      <c r="B32" s="10"/>
      <c r="C32" s="10"/>
      <c r="D32" s="10"/>
      <c r="E32" s="10"/>
      <c r="F32" s="38"/>
      <c r="G32" s="39"/>
      <c r="H32" s="38"/>
      <c r="I32" s="39"/>
      <c r="J32" s="38"/>
      <c r="K32" s="39"/>
      <c r="L32" s="38"/>
      <c r="M32" s="39"/>
      <c r="N32" s="38"/>
    </row>
    <row r="33" spans="1:14" ht="21.75" customHeight="1">
      <c r="A33" s="7" t="str">
        <f>'Eng2-4'!A49:K49</f>
        <v>The notes to the financial statements on pages 7 to 14 form an integral part of these interim financial statements. </v>
      </c>
      <c r="B33" s="7"/>
      <c r="C33" s="7"/>
      <c r="D33" s="40"/>
      <c r="E33" s="7"/>
      <c r="F33" s="41"/>
      <c r="G33" s="42"/>
      <c r="H33" s="41"/>
      <c r="I33" s="42"/>
      <c r="J33" s="41"/>
      <c r="K33" s="42"/>
      <c r="L33" s="41"/>
      <c r="M33" s="42"/>
      <c r="N33" s="41"/>
    </row>
  </sheetData>
  <printOptions/>
  <pageMargins left="1.2" right="0.75" top="0.5" bottom="0.6" header="0.49" footer="0.4"/>
  <pageSetup firstPageNumber="5" useFirstPageNumber="1" horizontalDpi="1200" verticalDpi="1200" orientation="landscape" paperSize="9" r:id="rId1"/>
  <headerFooter alignWithMargins="0">
    <oddFooter>&amp;R&amp;"Times New Roman,Regular"&amp;10&amp;P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workbookViewId="0" topLeftCell="A43">
      <selection activeCell="K23" sqref="K23"/>
    </sheetView>
  </sheetViews>
  <sheetFormatPr defaultColWidth="9.140625" defaultRowHeight="16.5" customHeight="1"/>
  <cols>
    <col min="1" max="5" width="1.7109375" style="2" customWidth="1"/>
    <col min="6" max="6" width="41.57421875" style="2" customWidth="1"/>
    <col min="7" max="7" width="7.140625" style="13" customWidth="1"/>
    <col min="8" max="8" width="2.421875" style="13" customWidth="1"/>
    <col min="9" max="9" width="13.7109375" style="82" customWidth="1"/>
    <col min="10" max="10" width="1.7109375" style="44" customWidth="1"/>
    <col min="11" max="11" width="13.7109375" style="43" customWidth="1"/>
    <col min="12" max="16384" width="9.140625" style="2" customWidth="1"/>
  </cols>
  <sheetData>
    <row r="1" ht="16.5" customHeight="1">
      <c r="A1" s="1" t="s">
        <v>0</v>
      </c>
    </row>
    <row r="2" ht="16.5" customHeight="1">
      <c r="A2" s="1" t="s">
        <v>90</v>
      </c>
    </row>
    <row r="3" spans="1:11" ht="16.5" customHeight="1">
      <c r="A3" s="6" t="str">
        <f>'Eng2-4'!A107</f>
        <v>For the three-month periods ended 31 March 2009 and 2008</v>
      </c>
      <c r="B3" s="7"/>
      <c r="C3" s="7"/>
      <c r="D3" s="7"/>
      <c r="E3" s="7"/>
      <c r="F3" s="7"/>
      <c r="G3" s="40"/>
      <c r="H3" s="40"/>
      <c r="I3" s="84"/>
      <c r="J3" s="42"/>
      <c r="K3" s="41"/>
    </row>
    <row r="6" spans="7:11" ht="16.5" customHeight="1">
      <c r="G6" s="15"/>
      <c r="H6" s="15"/>
      <c r="I6" s="47" t="s">
        <v>5</v>
      </c>
      <c r="J6" s="28"/>
      <c r="K6" s="14" t="s">
        <v>6</v>
      </c>
    </row>
    <row r="7" spans="7:11" ht="16.5" customHeight="1">
      <c r="G7" s="15"/>
      <c r="H7" s="15"/>
      <c r="I7" s="48" t="s">
        <v>7</v>
      </c>
      <c r="J7" s="28"/>
      <c r="K7" s="16" t="s">
        <v>7</v>
      </c>
    </row>
    <row r="8" spans="7:11" ht="16.5" customHeight="1">
      <c r="G8" s="17" t="s">
        <v>30</v>
      </c>
      <c r="H8" s="15"/>
      <c r="I8" s="49" t="s">
        <v>10</v>
      </c>
      <c r="J8" s="28"/>
      <c r="K8" s="19" t="s">
        <v>10</v>
      </c>
    </row>
    <row r="9" spans="7:11" ht="16.5" customHeight="1">
      <c r="G9" s="3"/>
      <c r="H9" s="3"/>
      <c r="I9" s="45"/>
      <c r="J9" s="20"/>
      <c r="K9" s="4"/>
    </row>
    <row r="10" spans="1:11" ht="16.5" customHeight="1">
      <c r="A10" s="1" t="s">
        <v>91</v>
      </c>
      <c r="G10" s="3">
        <v>11</v>
      </c>
      <c r="H10" s="3"/>
      <c r="I10" s="46">
        <v>-47748534</v>
      </c>
      <c r="J10" s="20"/>
      <c r="K10" s="8">
        <v>-42197628</v>
      </c>
    </row>
    <row r="11" spans="7:11" ht="16.5" customHeight="1">
      <c r="G11" s="3"/>
      <c r="H11" s="3"/>
      <c r="I11" s="45"/>
      <c r="J11" s="20"/>
      <c r="K11" s="4"/>
    </row>
    <row r="12" spans="1:11" ht="16.5" customHeight="1">
      <c r="A12" s="1" t="s">
        <v>92</v>
      </c>
      <c r="G12" s="3"/>
      <c r="H12" s="3"/>
      <c r="I12" s="45"/>
      <c r="J12" s="20"/>
      <c r="K12" s="4"/>
    </row>
    <row r="13" spans="1:11" ht="16.5" customHeight="1">
      <c r="A13" s="2" t="s">
        <v>136</v>
      </c>
      <c r="G13" s="3"/>
      <c r="H13" s="3"/>
      <c r="I13" s="90" t="s">
        <v>85</v>
      </c>
      <c r="J13" s="20"/>
      <c r="K13" s="4">
        <v>15233</v>
      </c>
    </row>
    <row r="14" spans="1:11" ht="16.5" customHeight="1">
      <c r="A14" s="2" t="s">
        <v>93</v>
      </c>
      <c r="G14" s="3"/>
      <c r="H14" s="3"/>
      <c r="I14" s="45">
        <v>-1518608</v>
      </c>
      <c r="J14" s="20"/>
      <c r="K14" s="4">
        <v>-3190019</v>
      </c>
    </row>
    <row r="15" spans="1:11" ht="16.5" customHeight="1">
      <c r="A15" s="2" t="s">
        <v>21</v>
      </c>
      <c r="G15" s="3"/>
      <c r="H15" s="3"/>
      <c r="I15" s="50">
        <v>84716</v>
      </c>
      <c r="J15" s="5"/>
      <c r="K15" s="12">
        <v>-83400</v>
      </c>
    </row>
    <row r="16" spans="1:11" ht="16.5" customHeight="1">
      <c r="A16" s="2" t="s">
        <v>25</v>
      </c>
      <c r="G16" s="3"/>
      <c r="H16" s="3"/>
      <c r="I16" s="46">
        <v>38582</v>
      </c>
      <c r="J16" s="20"/>
      <c r="K16" s="91" t="s">
        <v>131</v>
      </c>
    </row>
    <row r="17" spans="7:11" ht="16.5" customHeight="1">
      <c r="G17" s="3"/>
      <c r="H17" s="3"/>
      <c r="I17" s="50"/>
      <c r="J17" s="5"/>
      <c r="K17" s="12"/>
    </row>
    <row r="18" spans="1:11" ht="16.5" customHeight="1">
      <c r="A18" s="2" t="s">
        <v>94</v>
      </c>
      <c r="G18" s="3"/>
      <c r="H18" s="3"/>
      <c r="I18" s="46">
        <f>SUM(I13:I16)</f>
        <v>-1395310</v>
      </c>
      <c r="J18" s="20"/>
      <c r="K18" s="8">
        <f>SUM(K13:K15)</f>
        <v>-3258186</v>
      </c>
    </row>
    <row r="19" spans="7:11" ht="16.5" customHeight="1">
      <c r="G19" s="3"/>
      <c r="H19" s="3"/>
      <c r="I19" s="45"/>
      <c r="J19" s="20"/>
      <c r="K19" s="4"/>
    </row>
    <row r="20" spans="1:11" ht="16.5" customHeight="1">
      <c r="A20" s="1" t="s">
        <v>95</v>
      </c>
      <c r="G20" s="3"/>
      <c r="H20" s="3"/>
      <c r="I20" s="45"/>
      <c r="J20" s="20"/>
      <c r="K20" s="4"/>
    </row>
    <row r="21" spans="1:11" ht="16.5" customHeight="1">
      <c r="A21" s="2" t="s">
        <v>138</v>
      </c>
      <c r="G21" s="3"/>
      <c r="H21" s="3"/>
      <c r="I21" s="46">
        <v>-270806</v>
      </c>
      <c r="J21" s="5"/>
      <c r="K21" s="8">
        <v>-226554</v>
      </c>
    </row>
    <row r="22" spans="7:11" ht="16.5" customHeight="1">
      <c r="G22" s="3"/>
      <c r="H22" s="3"/>
      <c r="I22" s="50"/>
      <c r="J22" s="5"/>
      <c r="K22" s="12"/>
    </row>
    <row r="23" spans="1:11" ht="16.5" customHeight="1">
      <c r="A23" s="2" t="s">
        <v>96</v>
      </c>
      <c r="G23" s="3"/>
      <c r="H23" s="3"/>
      <c r="I23" s="46">
        <f>SUM(I21:I21)</f>
        <v>-270806</v>
      </c>
      <c r="J23" s="5"/>
      <c r="K23" s="8">
        <f>SUM(K21:K21)</f>
        <v>-226554</v>
      </c>
    </row>
    <row r="24" spans="7:11" ht="16.5" customHeight="1">
      <c r="G24" s="3"/>
      <c r="H24" s="3"/>
      <c r="I24" s="50"/>
      <c r="J24" s="5"/>
      <c r="K24" s="12"/>
    </row>
    <row r="25" spans="1:11" ht="16.5" customHeight="1">
      <c r="A25" s="1" t="s">
        <v>97</v>
      </c>
      <c r="G25" s="3"/>
      <c r="H25" s="3"/>
      <c r="I25" s="46">
        <v>-30683</v>
      </c>
      <c r="J25" s="5"/>
      <c r="K25" s="8">
        <v>-14272</v>
      </c>
    </row>
    <row r="26" spans="7:11" ht="16.5" customHeight="1">
      <c r="G26" s="3"/>
      <c r="H26" s="3"/>
      <c r="I26" s="50"/>
      <c r="J26" s="5"/>
      <c r="K26" s="12"/>
    </row>
    <row r="27" spans="1:11" ht="16.5" customHeight="1">
      <c r="A27" s="1" t="s">
        <v>98</v>
      </c>
      <c r="G27" s="3"/>
      <c r="H27" s="3"/>
      <c r="I27" s="45">
        <f>SUM(I10,I18,I23,I25)</f>
        <v>-49445333</v>
      </c>
      <c r="J27" s="20"/>
      <c r="K27" s="4">
        <f>SUM(K10,K18,K23,K25)</f>
        <v>-45696640</v>
      </c>
    </row>
    <row r="28" spans="1:11" ht="16.5" customHeight="1">
      <c r="A28" s="2" t="s">
        <v>99</v>
      </c>
      <c r="G28" s="3"/>
      <c r="H28" s="3"/>
      <c r="I28" s="45">
        <v>118307151</v>
      </c>
      <c r="J28" s="5"/>
      <c r="K28" s="4">
        <v>160683166</v>
      </c>
    </row>
    <row r="29" spans="1:11" ht="16.5" customHeight="1">
      <c r="A29" s="2" t="s">
        <v>137</v>
      </c>
      <c r="G29" s="3"/>
      <c r="H29" s="3"/>
      <c r="I29" s="45"/>
      <c r="J29" s="20"/>
      <c r="K29" s="4"/>
    </row>
    <row r="30" spans="2:11" ht="16.5" customHeight="1">
      <c r="B30" s="2" t="s">
        <v>100</v>
      </c>
      <c r="G30" s="3"/>
      <c r="H30" s="3"/>
      <c r="I30" s="46">
        <v>30683</v>
      </c>
      <c r="J30" s="20"/>
      <c r="K30" s="8">
        <v>14272</v>
      </c>
    </row>
    <row r="31" spans="7:11" ht="16.5" customHeight="1">
      <c r="G31" s="3"/>
      <c r="H31" s="3"/>
      <c r="I31" s="50"/>
      <c r="J31" s="20"/>
      <c r="K31" s="12"/>
    </row>
    <row r="32" spans="1:11" ht="16.5" customHeight="1" thickBot="1">
      <c r="A32" s="1" t="s">
        <v>101</v>
      </c>
      <c r="G32" s="3"/>
      <c r="H32" s="3"/>
      <c r="I32" s="51">
        <f>SUM(I27:I30)</f>
        <v>68892501</v>
      </c>
      <c r="J32" s="5"/>
      <c r="K32" s="22">
        <f>SUM(K27:K30)</f>
        <v>115000798</v>
      </c>
    </row>
    <row r="33" spans="1:11" ht="16.5" customHeight="1" thickTop="1">
      <c r="A33" s="1"/>
      <c r="G33" s="3"/>
      <c r="H33" s="3"/>
      <c r="I33" s="50"/>
      <c r="J33" s="5"/>
      <c r="K33" s="12"/>
    </row>
    <row r="34" spans="7:11" ht="16.5" customHeight="1">
      <c r="G34" s="3"/>
      <c r="H34" s="3"/>
      <c r="I34" s="50"/>
      <c r="J34" s="5"/>
      <c r="K34" s="12"/>
    </row>
    <row r="35" spans="1:11" ht="16.5" customHeight="1">
      <c r="A35" s="1" t="s">
        <v>142</v>
      </c>
      <c r="G35" s="3"/>
      <c r="H35" s="3"/>
      <c r="I35" s="52"/>
      <c r="J35" s="20"/>
      <c r="K35" s="53"/>
    </row>
    <row r="36" spans="1:11" ht="16.5" customHeight="1">
      <c r="A36" s="1"/>
      <c r="G36" s="3"/>
      <c r="H36" s="3"/>
      <c r="I36" s="45"/>
      <c r="J36" s="20"/>
      <c r="K36" s="4"/>
    </row>
    <row r="37" spans="1:11" ht="16.5" customHeight="1">
      <c r="A37" s="2" t="s">
        <v>143</v>
      </c>
      <c r="G37" s="3"/>
      <c r="H37" s="3"/>
      <c r="I37" s="45">
        <v>1059608</v>
      </c>
      <c r="J37" s="20"/>
      <c r="K37" s="92" t="s">
        <v>131</v>
      </c>
    </row>
    <row r="38" spans="7:11" ht="16.5" customHeight="1">
      <c r="G38" s="3"/>
      <c r="H38" s="3"/>
      <c r="I38" s="45"/>
      <c r="J38" s="20"/>
      <c r="K38" s="4"/>
    </row>
    <row r="39" spans="7:11" ht="16.5" customHeight="1">
      <c r="G39" s="3"/>
      <c r="H39" s="3"/>
      <c r="I39" s="45"/>
      <c r="J39" s="20"/>
      <c r="K39" s="4"/>
    </row>
    <row r="40" spans="7:11" ht="16.5" customHeight="1">
      <c r="G40" s="3"/>
      <c r="H40" s="3"/>
      <c r="I40" s="45"/>
      <c r="J40" s="20"/>
      <c r="K40" s="4"/>
    </row>
    <row r="47" ht="19.5" customHeight="1"/>
    <row r="48" spans="1:11" ht="33" customHeight="1">
      <c r="A48" s="94" t="str">
        <f>'Eng2-4'!A49:K49</f>
        <v>The notes to the financial statements on pages 7 to 14 form an integral part of these interim financial statements. 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7:11" s="10" customFormat="1" ht="16.5" customHeight="1">
      <c r="G49" s="34"/>
      <c r="H49" s="34"/>
      <c r="I49" s="85"/>
      <c r="J49" s="39"/>
      <c r="K49" s="38"/>
    </row>
    <row r="50" spans="7:11" s="10" customFormat="1" ht="16.5" customHeight="1">
      <c r="G50" s="34"/>
      <c r="H50" s="34"/>
      <c r="I50" s="85"/>
      <c r="J50" s="39"/>
      <c r="K50" s="38"/>
    </row>
  </sheetData>
  <mergeCells count="1">
    <mergeCell ref="A48:K48"/>
  </mergeCells>
  <printOptions/>
  <pageMargins left="1.2" right="0.75" top="0.5" bottom="0.6" header="0.49" footer="0.4"/>
  <pageSetup firstPageNumber="6" useFirstPageNumber="1" horizontalDpi="1200" verticalDpi="1200" orientation="portrait" paperSize="9" r:id="rId1"/>
  <headerFooter alignWithMargins="0">
    <oddFooter>&amp;R&amp;"Times New Roman,Regular"&amp;10&amp;P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E35"/>
  <sheetViews>
    <sheetView workbookViewId="0" topLeftCell="A1">
      <selection activeCell="A15" sqref="A15"/>
    </sheetView>
  </sheetViews>
  <sheetFormatPr defaultColWidth="9.140625" defaultRowHeight="21.75"/>
  <cols>
    <col min="1" max="1" width="60.7109375" style="58" customWidth="1"/>
    <col min="2" max="2" width="9.140625" style="58" customWidth="1"/>
    <col min="3" max="3" width="14.00390625" style="75" customWidth="1"/>
    <col min="4" max="4" width="14.00390625" style="76" customWidth="1"/>
    <col min="5" max="5" width="12.57421875" style="58" bestFit="1" customWidth="1"/>
    <col min="6" max="16384" width="9.140625" style="58" customWidth="1"/>
  </cols>
  <sheetData>
    <row r="2" spans="1:4" ht="14.25">
      <c r="A2" s="54" t="s">
        <v>102</v>
      </c>
      <c r="B2" s="55"/>
      <c r="C2" s="56">
        <v>39903</v>
      </c>
      <c r="D2" s="57">
        <v>39903</v>
      </c>
    </row>
    <row r="3" spans="1:4" ht="15">
      <c r="A3" s="59"/>
      <c r="B3" s="55"/>
      <c r="C3" s="60">
        <v>2009</v>
      </c>
      <c r="D3" s="61">
        <v>2008</v>
      </c>
    </row>
    <row r="4" spans="1:4" ht="15">
      <c r="A4" s="59"/>
      <c r="B4" s="62"/>
      <c r="C4" s="63" t="s">
        <v>7</v>
      </c>
      <c r="D4" s="64" t="s">
        <v>7</v>
      </c>
    </row>
    <row r="5" spans="1:4" ht="15">
      <c r="A5" s="59"/>
      <c r="B5" s="62" t="s">
        <v>9</v>
      </c>
      <c r="C5" s="63" t="s">
        <v>10</v>
      </c>
      <c r="D5" s="64" t="s">
        <v>10</v>
      </c>
    </row>
    <row r="6" spans="1:4" ht="11.25">
      <c r="A6" s="65"/>
      <c r="B6" s="66"/>
      <c r="C6" s="67"/>
      <c r="D6" s="68"/>
    </row>
    <row r="7" spans="1:4" ht="15">
      <c r="A7" s="59" t="s">
        <v>103</v>
      </c>
      <c r="B7" s="69"/>
      <c r="C7" s="70">
        <f>'Eng2-4'!I137</f>
        <v>9560168</v>
      </c>
      <c r="D7" s="71">
        <v>19300226</v>
      </c>
    </row>
    <row r="8" spans="1:4" ht="15">
      <c r="A8" s="59" t="s">
        <v>104</v>
      </c>
      <c r="B8" s="69"/>
      <c r="C8" s="70"/>
      <c r="D8" s="71"/>
    </row>
    <row r="9" spans="1:4" ht="15">
      <c r="A9" s="72" t="s">
        <v>105</v>
      </c>
      <c r="B9" s="73">
        <v>9</v>
      </c>
      <c r="C9" s="70">
        <f>-'[1]PPE'!E11</f>
        <v>10745070</v>
      </c>
      <c r="D9" s="71">
        <v>11404333</v>
      </c>
    </row>
    <row r="10" spans="1:4" ht="15">
      <c r="A10" s="72" t="s">
        <v>106</v>
      </c>
      <c r="B10" s="69"/>
      <c r="C10" s="70">
        <v>0</v>
      </c>
      <c r="D10" s="74">
        <v>-7184</v>
      </c>
    </row>
    <row r="11" spans="1:4" ht="15">
      <c r="A11" s="72" t="s">
        <v>107</v>
      </c>
      <c r="B11" s="73">
        <v>7</v>
      </c>
      <c r="C11" s="70">
        <v>0</v>
      </c>
      <c r="D11" s="71">
        <v>-382403</v>
      </c>
    </row>
    <row r="12" spans="1:4" ht="15">
      <c r="A12" s="72" t="s">
        <v>108</v>
      </c>
      <c r="B12" s="73">
        <v>8</v>
      </c>
      <c r="C12" s="70">
        <f>'[1]Control BS'!J74</f>
        <v>145869</v>
      </c>
      <c r="D12" s="71">
        <v>-386415</v>
      </c>
    </row>
    <row r="13" ht="15">
      <c r="A13" s="72" t="s">
        <v>109</v>
      </c>
    </row>
    <row r="14" spans="1:4" ht="15">
      <c r="A14" s="72" t="s">
        <v>110</v>
      </c>
      <c r="C14" s="70">
        <v>0</v>
      </c>
      <c r="D14" s="71">
        <v>0</v>
      </c>
    </row>
    <row r="15" spans="1:4" ht="15">
      <c r="A15" s="72" t="s">
        <v>111</v>
      </c>
      <c r="B15" s="69"/>
      <c r="C15" s="70"/>
      <c r="D15" s="71"/>
    </row>
    <row r="16" spans="1:4" ht="15">
      <c r="A16" s="77" t="s">
        <v>112</v>
      </c>
      <c r="B16" s="69"/>
      <c r="C16" s="70">
        <f>'[1]Control BS'!P10</f>
        <v>44075508</v>
      </c>
      <c r="D16" s="71">
        <v>-10933504</v>
      </c>
    </row>
    <row r="17" spans="1:4" ht="15">
      <c r="A17" s="77" t="s">
        <v>113</v>
      </c>
      <c r="B17" s="69"/>
      <c r="C17" s="70">
        <f>'[1]Control BS'!P11</f>
        <v>439772</v>
      </c>
      <c r="D17" s="71">
        <v>2582479</v>
      </c>
    </row>
    <row r="18" spans="1:4" ht="15">
      <c r="A18" s="77" t="s">
        <v>114</v>
      </c>
      <c r="B18" s="69"/>
      <c r="C18" s="70">
        <f>'[1]Control BS'!J73</f>
        <v>21529879</v>
      </c>
      <c r="D18" s="71">
        <v>-6033774</v>
      </c>
    </row>
    <row r="19" spans="1:4" ht="15">
      <c r="A19" s="77" t="s">
        <v>115</v>
      </c>
      <c r="B19" s="69"/>
      <c r="C19" s="70">
        <f>'[1]Control BS'!P13</f>
        <v>-2164199</v>
      </c>
      <c r="D19" s="71">
        <v>-2186700</v>
      </c>
    </row>
    <row r="20" spans="1:4" ht="15">
      <c r="A20" s="77" t="s">
        <v>116</v>
      </c>
      <c r="B20" s="69"/>
      <c r="C20" s="70">
        <f>'[1]Control BS'!P14-'[1]3300'!G19</f>
        <v>-17021.73999999999</v>
      </c>
      <c r="D20" s="71">
        <v>-1710780</v>
      </c>
    </row>
    <row r="21" spans="1:4" ht="15">
      <c r="A21" s="77" t="s">
        <v>117</v>
      </c>
      <c r="B21" s="69"/>
      <c r="C21" s="70">
        <f>'[1]Control BS'!P35</f>
        <v>-9277462</v>
      </c>
      <c r="D21" s="71">
        <v>-2772991</v>
      </c>
    </row>
    <row r="22" spans="1:4" ht="15">
      <c r="A22" s="77" t="s">
        <v>118</v>
      </c>
      <c r="B22" s="69"/>
      <c r="C22" s="70">
        <f>'[1]Control BS'!P36</f>
        <v>-117657378</v>
      </c>
      <c r="D22" s="71">
        <v>-45938900</v>
      </c>
    </row>
    <row r="23" spans="1:4" ht="15">
      <c r="A23" s="77" t="s">
        <v>119</v>
      </c>
      <c r="B23" s="69"/>
      <c r="C23" s="70">
        <f>'[1]Control BS'!P37</f>
        <v>-2191849</v>
      </c>
      <c r="D23" s="71">
        <v>-828340</v>
      </c>
    </row>
    <row r="24" spans="1:4" ht="15">
      <c r="A24" s="77" t="s">
        <v>120</v>
      </c>
      <c r="B24" s="69"/>
      <c r="C24" s="70">
        <f>'[1]Control BS'!J92</f>
        <v>215474</v>
      </c>
      <c r="D24" s="71">
        <v>-2034791</v>
      </c>
    </row>
    <row r="25" spans="1:4" ht="15">
      <c r="A25" s="77" t="s">
        <v>121</v>
      </c>
      <c r="B25" s="69"/>
      <c r="C25" s="70">
        <f>'[1]Control BS'!P39</f>
        <v>-1312417</v>
      </c>
      <c r="D25" s="71">
        <v>0</v>
      </c>
    </row>
    <row r="26" spans="1:4" ht="15">
      <c r="A26" s="77" t="s">
        <v>122</v>
      </c>
      <c r="B26" s="69"/>
      <c r="C26" s="70">
        <f>'[1]Control BS'!P42</f>
        <v>2770823</v>
      </c>
      <c r="D26" s="71">
        <v>-504318</v>
      </c>
    </row>
    <row r="27" spans="1:5" ht="15">
      <c r="A27" s="77" t="s">
        <v>123</v>
      </c>
      <c r="B27" s="69"/>
      <c r="C27" s="70">
        <f>'[1]Control BS'!P43</f>
        <v>-4610770</v>
      </c>
      <c r="D27" s="71">
        <v>-1764566</v>
      </c>
      <c r="E27" s="78"/>
    </row>
    <row r="28" spans="1:4" ht="15">
      <c r="A28" s="79"/>
      <c r="B28" s="69"/>
      <c r="C28" s="70"/>
      <c r="D28" s="71">
        <v>0</v>
      </c>
    </row>
    <row r="29" spans="1:4" ht="15">
      <c r="A29" s="77"/>
      <c r="B29" s="69"/>
      <c r="C29" s="70"/>
      <c r="D29" s="71"/>
    </row>
    <row r="30" spans="1:4" ht="11.25">
      <c r="A30" s="65"/>
      <c r="B30" s="66"/>
      <c r="C30" s="67"/>
      <c r="D30" s="80"/>
    </row>
    <row r="31" spans="1:5" ht="15">
      <c r="A31" s="59" t="s">
        <v>124</v>
      </c>
      <c r="B31" s="69"/>
      <c r="C31" s="70">
        <f>SUM(C7:C28)</f>
        <v>-47748533.739999995</v>
      </c>
      <c r="D31" s="71">
        <v>-42148887</v>
      </c>
      <c r="E31" s="81"/>
    </row>
    <row r="32" spans="1:4" ht="15">
      <c r="A32" s="59" t="s">
        <v>125</v>
      </c>
      <c r="B32" s="69"/>
      <c r="C32" s="70">
        <v>0</v>
      </c>
      <c r="D32" s="71">
        <v>0</v>
      </c>
    </row>
    <row r="33" spans="1:4" ht="15">
      <c r="A33" s="59" t="s">
        <v>126</v>
      </c>
      <c r="B33" s="69"/>
      <c r="C33" s="70"/>
      <c r="D33" s="71"/>
    </row>
    <row r="34" spans="1:4" ht="11.25">
      <c r="A34" s="65"/>
      <c r="B34" s="66"/>
      <c r="C34" s="67"/>
      <c r="D34" s="80"/>
    </row>
    <row r="35" spans="1:4" ht="15">
      <c r="A35" s="59" t="s">
        <v>127</v>
      </c>
      <c r="B35" s="69"/>
      <c r="C35" s="70">
        <f>SUM(C31:C33)</f>
        <v>-47748533.739999995</v>
      </c>
      <c r="D35" s="71" t="s">
        <v>128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PwC User</dc:creator>
  <cp:keywords/>
  <dc:description/>
  <cp:lastModifiedBy>Masaya</cp:lastModifiedBy>
  <cp:lastPrinted>2009-05-12T07:44:53Z</cp:lastPrinted>
  <dcterms:created xsi:type="dcterms:W3CDTF">2009-04-24T07:12:24Z</dcterms:created>
  <dcterms:modified xsi:type="dcterms:W3CDTF">2009-05-13T10:26:55Z</dcterms:modified>
  <cp:category/>
  <cp:version/>
  <cp:contentType/>
  <cp:contentStatus/>
</cp:coreProperties>
</file>